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ЭтаКнига" defaultThemeVersion="124226"/>
  <bookViews>
    <workbookView xWindow="240" yWindow="105" windowWidth="14805" windowHeight="8010" tabRatio="799"/>
  </bookViews>
  <sheets>
    <sheet name="БН" sheetId="3" r:id="rId1"/>
  </sheets>
  <functionGroups builtInGroupCount="18"/>
  <calcPr calcId="152511"/>
</workbook>
</file>

<file path=xl/calcChain.xml><?xml version="1.0" encoding="utf-8"?>
<calcChain xmlns="http://schemas.openxmlformats.org/spreadsheetml/2006/main">
  <c r="M11" i="3" l="1"/>
  <c r="E39" i="3" l="1"/>
  <c r="V11" i="3" l="1"/>
  <c r="AA11" i="3" s="1"/>
  <c r="AA60" i="3"/>
  <c r="K60" i="3"/>
  <c r="T9" i="3"/>
  <c r="AC60" i="3" l="1"/>
  <c r="U60" i="3"/>
  <c r="S60" i="3"/>
  <c r="M10" i="3" s="1"/>
  <c r="M60" i="3"/>
  <c r="AC59" i="3"/>
  <c r="U59" i="3"/>
  <c r="M59" i="3"/>
  <c r="F59" i="3"/>
  <c r="C50" i="3"/>
  <c r="A50" i="3"/>
  <c r="AC49" i="3"/>
  <c r="AA49" i="3"/>
  <c r="U49" i="3"/>
  <c r="S49" i="3"/>
  <c r="AC48" i="3"/>
  <c r="U48" i="3"/>
  <c r="M47" i="3"/>
  <c r="F47" i="3"/>
  <c r="Q42" i="3"/>
  <c r="G39" i="3"/>
  <c r="V8" i="3"/>
  <c r="P9" i="3"/>
  <c r="M7" i="3"/>
  <c r="V7" i="3" s="1"/>
  <c r="M9" i="3" l="1"/>
  <c r="D47" i="3"/>
  <c r="V9" i="3" s="1"/>
  <c r="AA9" i="3" s="1"/>
  <c r="AA7" i="3"/>
  <c r="D59" i="3"/>
  <c r="V10" i="3" s="1"/>
  <c r="AA10" i="3" s="1"/>
  <c r="AA8" i="3"/>
  <c r="AA12" i="3" l="1"/>
  <c r="AA14" i="3" s="1"/>
  <c r="G15" i="3"/>
</calcChain>
</file>

<file path=xl/sharedStrings.xml><?xml version="1.0" encoding="utf-8"?>
<sst xmlns="http://schemas.openxmlformats.org/spreadsheetml/2006/main" count="99" uniqueCount="84">
  <si>
    <t>Источник неопределенности</t>
  </si>
  <si>
    <t>Тип</t>
  </si>
  <si>
    <t>%</t>
  </si>
  <si>
    <t>Рассеивание показаний</t>
  </si>
  <si>
    <t>А</t>
  </si>
  <si>
    <t>Нормальный</t>
  </si>
  <si>
    <t>Закон распределения</t>
  </si>
  <si>
    <t>=</t>
  </si>
  <si>
    <t>В</t>
  </si>
  <si>
    <t>Средство измерений</t>
  </si>
  <si>
    <r>
      <rPr>
        <sz val="9"/>
        <color theme="1"/>
        <rFont val="Arial"/>
        <family val="2"/>
        <charset val="204"/>
      </rPr>
      <t>δ</t>
    </r>
    <r>
      <rPr>
        <vertAlign val="subscript"/>
        <sz val="9"/>
        <color theme="1"/>
        <rFont val="Arial"/>
        <family val="2"/>
        <charset val="204"/>
      </rPr>
      <t>P</t>
    </r>
  </si>
  <si>
    <r>
      <t>Х</t>
    </r>
    <r>
      <rPr>
        <vertAlign val="subscript"/>
        <sz val="9"/>
        <color theme="1"/>
        <rFont val="Arial"/>
        <family val="2"/>
        <charset val="204"/>
      </rPr>
      <t>Р</t>
    </r>
  </si>
  <si>
    <r>
      <rPr>
        <sz val="9"/>
        <color theme="1"/>
        <rFont val="Arial"/>
        <family val="2"/>
        <charset val="204"/>
      </rPr>
      <t>δ</t>
    </r>
    <r>
      <rPr>
        <vertAlign val="subscript"/>
        <sz val="9"/>
        <color theme="1"/>
        <rFont val="Arial"/>
        <family val="2"/>
        <charset val="204"/>
      </rPr>
      <t>СИ</t>
    </r>
  </si>
  <si>
    <r>
      <t>Х</t>
    </r>
    <r>
      <rPr>
        <vertAlign val="subscript"/>
        <sz val="9"/>
        <color theme="1"/>
        <rFont val="Arial"/>
        <family val="2"/>
        <charset val="204"/>
      </rPr>
      <t>СИ</t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</si>
  <si>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1</t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</si>
  <si>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2</t>
    </r>
    <r>
      <rPr>
        <sz val="10"/>
        <color theme="1"/>
        <rFont val="Arial"/>
        <family val="2"/>
        <charset val="204"/>
      </rPr>
      <t/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</si>
  <si>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3</t>
    </r>
    <r>
      <rPr>
        <sz val="10"/>
        <color theme="1"/>
        <rFont val="Arial"/>
        <family val="2"/>
        <charset val="204"/>
      </rPr>
      <t/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</si>
  <si>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4</t>
    </r>
    <r>
      <rPr>
        <sz val="10"/>
        <color theme="1"/>
        <rFont val="Arial"/>
        <family val="2"/>
        <charset val="204"/>
      </rPr>
      <t/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</si>
  <si>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5</t>
    </r>
    <r>
      <rPr>
        <sz val="10"/>
        <color theme="1"/>
        <rFont val="Arial"/>
        <family val="2"/>
        <charset val="204"/>
      </rPr>
      <t/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</si>
  <si>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6</t>
    </r>
    <r>
      <rPr>
        <sz val="10"/>
        <color theme="1"/>
        <rFont val="Arial"/>
        <family val="2"/>
        <charset val="204"/>
      </rPr>
      <t/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</si>
  <si>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7</t>
    </r>
    <r>
      <rPr>
        <sz val="10"/>
        <color theme="1"/>
        <rFont val="Arial"/>
        <family val="2"/>
        <charset val="204"/>
      </rPr>
      <t/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</si>
  <si>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8</t>
    </r>
    <r>
      <rPr>
        <sz val="10"/>
        <color theme="1"/>
        <rFont val="Arial"/>
        <family val="2"/>
        <charset val="204"/>
      </rPr>
      <t/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</si>
  <si>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9</t>
    </r>
    <r>
      <rPr>
        <sz val="10"/>
        <color theme="1"/>
        <rFont val="Arial"/>
        <family val="2"/>
        <charset val="204"/>
      </rPr>
      <t/>
    </r>
  </si>
  <si>
    <r>
      <t>X</t>
    </r>
    <r>
      <rPr>
        <i/>
        <vertAlign val="subscript"/>
        <sz val="9"/>
        <color theme="1"/>
        <rFont val="Arial"/>
        <family val="2"/>
        <charset val="204"/>
      </rPr>
      <t>10</t>
    </r>
    <r>
      <rPr>
        <sz val="10"/>
        <color theme="1"/>
        <rFont val="Arial"/>
        <family val="2"/>
        <charset val="204"/>
      </rPr>
      <t/>
    </r>
  </si>
  <si>
    <t>Равномерный</t>
  </si>
  <si>
    <t>√3</t>
  </si>
  <si>
    <t>Считывание показаний</t>
  </si>
  <si>
    <r>
      <t>Х</t>
    </r>
    <r>
      <rPr>
        <vertAlign val="subscript"/>
        <sz val="9"/>
        <color theme="1"/>
        <rFont val="Arial"/>
        <family val="2"/>
        <charset val="204"/>
      </rPr>
      <t>счит</t>
    </r>
  </si>
  <si>
    <t>Приведенная погрешность (КТ)</t>
  </si>
  <si>
    <t>Абсолютная погрешность</t>
  </si>
  <si>
    <t>Относительная погрешность</t>
  </si>
  <si>
    <t>Предел измерений</t>
  </si>
  <si>
    <t>Измеренное значение</t>
  </si>
  <si>
    <t>Значение</t>
  </si>
  <si>
    <t>Коэффи-циент, k</t>
  </si>
  <si>
    <r>
      <t>Х</t>
    </r>
    <r>
      <rPr>
        <vertAlign val="subscript"/>
        <sz val="9"/>
        <color theme="1"/>
        <rFont val="Arial"/>
        <family val="2"/>
        <charset val="204"/>
      </rPr>
      <t>i</t>
    </r>
  </si>
  <si>
    <r>
      <t>Величина, Х</t>
    </r>
    <r>
      <rPr>
        <vertAlign val="subscript"/>
        <sz val="9"/>
        <color theme="1"/>
        <rFont val="Arial"/>
        <family val="2"/>
        <charset val="204"/>
      </rPr>
      <t>i</t>
    </r>
  </si>
  <si>
    <r>
      <t>Погрешность,
Sp (X</t>
    </r>
    <r>
      <rPr>
        <vertAlign val="subscript"/>
        <sz val="9"/>
        <color theme="1"/>
        <rFont val="Arial"/>
        <family val="2"/>
        <charset val="204"/>
      </rPr>
      <t>i</t>
    </r>
    <r>
      <rPr>
        <sz val="9"/>
        <color theme="1"/>
        <rFont val="Arial"/>
        <family val="2"/>
        <charset val="204"/>
      </rPr>
      <t>),</t>
    </r>
  </si>
  <si>
    <r>
      <t>Стандартная неопределен-ность, u (X</t>
    </r>
    <r>
      <rPr>
        <vertAlign val="subscript"/>
        <sz val="9"/>
        <color theme="1"/>
        <rFont val="Arial"/>
        <family val="2"/>
        <charset val="204"/>
      </rPr>
      <t>i</t>
    </r>
    <r>
      <rPr>
        <sz val="9"/>
        <color theme="1"/>
        <rFont val="Arial"/>
        <family val="2"/>
        <charset val="204"/>
      </rPr>
      <t>),</t>
    </r>
  </si>
  <si>
    <r>
      <t>Вклад неопределен-ности, u</t>
    </r>
    <r>
      <rPr>
        <vertAlign val="subscript"/>
        <sz val="9"/>
        <color theme="1"/>
        <rFont val="Arial"/>
        <family val="2"/>
        <charset val="204"/>
      </rPr>
      <t>i</t>
    </r>
    <r>
      <rPr>
        <sz val="9"/>
        <color theme="1"/>
        <rFont val="Arial"/>
        <family val="2"/>
        <charset val="204"/>
      </rPr>
      <t xml:space="preserve"> (y),</t>
    </r>
  </si>
  <si>
    <r>
      <t>Коэффи-циент чув-ствитель-ности, С</t>
    </r>
    <r>
      <rPr>
        <vertAlign val="subscript"/>
        <sz val="9"/>
        <color theme="1"/>
        <rFont val="Arial"/>
        <family val="2"/>
        <charset val="204"/>
      </rPr>
      <t>i</t>
    </r>
  </si>
  <si>
    <t>Цифровое СИ</t>
  </si>
  <si>
    <t>Цена деления шкалы</t>
  </si>
  <si>
    <t>Младший разряд</t>
  </si>
  <si>
    <t>Цена деления</t>
  </si>
  <si>
    <t>Значение ±</t>
  </si>
  <si>
    <t>-</t>
  </si>
  <si>
    <r>
      <t>Суммарная стандартная неопределенность,</t>
    </r>
    <r>
      <rPr>
        <i/>
        <sz val="9"/>
        <color theme="1"/>
        <rFont val="Arial"/>
        <family val="2"/>
        <charset val="204"/>
      </rPr>
      <t xml:space="preserve"> u</t>
    </r>
    <r>
      <rPr>
        <i/>
        <vertAlign val="subscript"/>
        <sz val="9"/>
        <color theme="1"/>
        <rFont val="Arial"/>
        <family val="2"/>
        <charset val="204"/>
      </rPr>
      <t>c</t>
    </r>
  </si>
  <si>
    <r>
      <t>Расширенная неопределенность,</t>
    </r>
    <r>
      <rPr>
        <i/>
        <sz val="9"/>
        <color theme="1"/>
        <rFont val="Arial"/>
        <family val="2"/>
        <charset val="204"/>
      </rPr>
      <t xml:space="preserve"> U=u</t>
    </r>
    <r>
      <rPr>
        <i/>
        <vertAlign val="subscript"/>
        <sz val="9"/>
        <color theme="1"/>
        <rFont val="Arial"/>
        <family val="2"/>
        <charset val="204"/>
      </rPr>
      <t>c</t>
    </r>
    <r>
      <rPr>
        <i/>
        <sz val="9"/>
        <color theme="1"/>
        <rFont val="Arial"/>
        <family val="2"/>
        <charset val="204"/>
      </rPr>
      <t>×k</t>
    </r>
    <r>
      <rPr>
        <i/>
        <vertAlign val="subscript"/>
        <sz val="9"/>
        <color theme="1"/>
        <rFont val="Arial"/>
        <family val="2"/>
        <charset val="204"/>
      </rPr>
      <t>p</t>
    </r>
  </si>
  <si>
    <t>Нониусное СИ</t>
  </si>
  <si>
    <t>Показание СИ (однократные измерения):</t>
  </si>
  <si>
    <t>Единицы измерения:</t>
  </si>
  <si>
    <t xml:space="preserve">k - определяется из сертификата калибровки, нормальный закон, k= </t>
  </si>
  <si>
    <t>k - определяется из спецификаций в руководстве к СИ (MPE), равномерный закон, k=</t>
  </si>
  <si>
    <t>арксинусный закон, k=</t>
  </si>
  <si>
    <t>√2</t>
  </si>
  <si>
    <t>√6</t>
  </si>
  <si>
    <t>треугольный закон, k=</t>
  </si>
  <si>
    <t>Стрелочное и шкальное СИ</t>
  </si>
  <si>
    <t>– формула для вычисления стандартной неопределенности типа А</t>
  </si>
  <si>
    <t>– формула для вычисления стандартной неопределенности типа В</t>
  </si>
  <si>
    <r>
      <rPr>
        <b/>
        <sz val="9"/>
        <color theme="1"/>
        <rFont val="Arial"/>
        <family val="2"/>
        <charset val="204"/>
      </rPr>
      <t>ГОСТ 34100.1-2017/ ISO/IEC Guide 98-1:2009</t>
    </r>
    <r>
      <rPr>
        <sz val="9"/>
        <color theme="1"/>
        <rFont val="Arial"/>
        <family val="2"/>
        <charset val="204"/>
      </rPr>
      <t xml:space="preserve"> Часть1 Введение в руководства по вырвжению неопределенности измерения. (ISO/IEC Guide 98-1:2009, IDT
Uncertainty of measurement — Part 1: Introduction to the expression of uncertainty in measurement).</t>
    </r>
  </si>
  <si>
    <r>
      <rPr>
        <b/>
        <sz val="9"/>
        <color theme="1"/>
        <rFont val="Arial"/>
        <family val="2"/>
        <charset val="204"/>
      </rPr>
      <t>ГОСТ 34100.3-2017/ISO/IEC Guide 98-3:2008</t>
    </r>
    <r>
      <rPr>
        <sz val="9"/>
        <color theme="1"/>
        <rFont val="Arial"/>
        <family val="2"/>
        <charset val="204"/>
      </rPr>
      <t xml:space="preserve"> Неопределенность измерения. Часть 3. Руководство по выражению неопределенности измерения. (ISO/IEC Guide 98-3:2008, IDT Uncertainty of measurement. Part 3. Guide to the expression of uncertainty in measurement).</t>
    </r>
  </si>
  <si>
    <r>
      <rPr>
        <b/>
        <sz val="9"/>
        <color theme="1"/>
        <rFont val="Arial"/>
        <family val="2"/>
        <charset val="204"/>
      </rPr>
      <t>IEC Guide 115</t>
    </r>
    <r>
      <rPr>
        <sz val="9"/>
        <color theme="1"/>
        <rFont val="Arial"/>
        <family val="2"/>
        <charset val="204"/>
      </rPr>
      <t xml:space="preserve"> Application of uncertainty of measurement to conformity assessment activities in the electrotechnical sector.(Неопределенность измерения при оценке согласованности деятельности в электротехническом секторе). </t>
    </r>
  </si>
  <si>
    <r>
      <rPr>
        <b/>
        <sz val="9"/>
        <color theme="1"/>
        <rFont val="Arial"/>
        <family val="2"/>
        <charset val="204"/>
      </rPr>
      <t>Захаров И.П. Неопределенность измерений для чайников и ...</t>
    </r>
    <r>
      <rPr>
        <sz val="9"/>
        <color theme="1"/>
        <rFont val="Arial"/>
        <family val="2"/>
        <charset val="204"/>
      </rPr>
      <t xml:space="preserve"> Начальниуов: учебн. Пособие. 2-е изд., перераб. И дополн./ И.П. Захаров. - Санкт-Перербург: Политехника-Сервис, 2014.- 52с.</t>
    </r>
  </si>
  <si>
    <t>– формула для вычисления суммарной стандартной неопределенности</t>
  </si>
  <si>
    <r>
      <rPr>
        <b/>
        <sz val="9"/>
        <color theme="1"/>
        <rFont val="Arial"/>
        <family val="2"/>
        <charset val="204"/>
      </rPr>
      <t>δ</t>
    </r>
    <r>
      <rPr>
        <b/>
        <vertAlign val="subscript"/>
        <sz val="9"/>
        <color theme="1"/>
        <rFont val="Arial"/>
        <family val="2"/>
        <charset val="204"/>
      </rPr>
      <t xml:space="preserve">P </t>
    </r>
    <r>
      <rPr>
        <b/>
        <sz val="9"/>
        <color theme="1"/>
        <rFont val="Arial"/>
        <family val="2"/>
        <charset val="204"/>
      </rPr>
      <t xml:space="preserve"> - рассеивание показаний</t>
    </r>
    <r>
      <rPr>
        <sz val="9"/>
        <color theme="1"/>
        <rFont val="Arial"/>
        <family val="2"/>
        <charset val="204"/>
      </rPr>
      <t xml:space="preserve"> -  неопределенность из-за рассеиваения показаний при многократных измерениях, нормальный закон распределения.</t>
    </r>
  </si>
  <si>
    <r>
      <t>δ</t>
    </r>
    <r>
      <rPr>
        <b/>
        <vertAlign val="subscript"/>
        <sz val="9"/>
        <color theme="1"/>
        <rFont val="Arial"/>
        <family val="2"/>
        <charset val="204"/>
      </rPr>
      <t>Счит</t>
    </r>
    <r>
      <rPr>
        <b/>
        <sz val="9"/>
        <color theme="1"/>
        <rFont val="Arial"/>
        <family val="2"/>
        <charset val="204"/>
      </rPr>
      <t xml:space="preserve"> - считывание показаний -</t>
    </r>
    <r>
      <rPr>
        <sz val="9"/>
        <color theme="1"/>
        <rFont val="Arial"/>
        <family val="2"/>
        <charset val="204"/>
      </rPr>
      <t xml:space="preserve"> неопределенность из-за считывания показаний средства измерений испытателем, равномерный закон распределения.</t>
    </r>
  </si>
  <si>
    <r>
      <rPr>
        <b/>
        <sz val="9"/>
        <color theme="1"/>
        <rFont val="Arial"/>
        <family val="2"/>
        <charset val="204"/>
      </rPr>
      <t>δ</t>
    </r>
    <r>
      <rPr>
        <b/>
        <vertAlign val="subscript"/>
        <sz val="9"/>
        <color theme="1"/>
        <rFont val="Arial"/>
        <family val="2"/>
        <charset val="204"/>
      </rPr>
      <t>СИ</t>
    </r>
    <r>
      <rPr>
        <b/>
        <sz val="9"/>
        <color theme="1"/>
        <rFont val="Arial"/>
        <family val="2"/>
        <charset val="204"/>
      </rPr>
      <t xml:space="preserve"> - средство измерений</t>
    </r>
    <r>
      <rPr>
        <sz val="9"/>
        <color theme="1"/>
        <rFont val="Arial"/>
        <family val="2"/>
        <charset val="204"/>
      </rPr>
      <t xml:space="preserve"> - неопределенность из-за СИ, используемого для измерений, закон распределения зависит от применяемого СИ.</t>
    </r>
  </si>
  <si>
    <t>мм</t>
  </si>
  <si>
    <r>
      <t>δ</t>
    </r>
    <r>
      <rPr>
        <vertAlign val="subscript"/>
        <sz val="9"/>
        <color theme="1"/>
        <rFont val="Arial"/>
        <family val="2"/>
        <charset val="204"/>
      </rPr>
      <t>опер</t>
    </r>
  </si>
  <si>
    <r>
      <t>Х</t>
    </r>
    <r>
      <rPr>
        <vertAlign val="subscript"/>
        <sz val="9"/>
        <color theme="1"/>
        <rFont val="Arial"/>
        <family val="2"/>
        <charset val="204"/>
      </rPr>
      <t>опер</t>
    </r>
  </si>
  <si>
    <t>Запись результата измерения:</t>
  </si>
  <si>
    <t>Бюджет неопределенности измерений</t>
  </si>
  <si>
    <t>(наименование, тип/модель средства измерений, инвентарный номер)</t>
  </si>
  <si>
    <t>Используемая литература:</t>
  </si>
  <si>
    <t>Опыт оператора</t>
  </si>
  <si>
    <t>Используемое средство измерений:</t>
  </si>
  <si>
    <r>
      <t>δ</t>
    </r>
    <r>
      <rPr>
        <vertAlign val="subscript"/>
        <sz val="9"/>
        <color theme="1"/>
        <rFont val="Arial"/>
        <family val="2"/>
        <charset val="204"/>
      </rPr>
      <t>счит</t>
    </r>
  </si>
  <si>
    <r>
      <t>Коэффициент охвата</t>
    </r>
    <r>
      <rPr>
        <i/>
        <sz val="9"/>
        <color theme="1"/>
        <rFont val="Arial"/>
        <family val="2"/>
        <charset val="204"/>
      </rPr>
      <t xml:space="preserve"> k </t>
    </r>
    <r>
      <rPr>
        <sz val="9"/>
        <color theme="1"/>
        <rFont val="Arial"/>
        <family val="2"/>
        <charset val="204"/>
      </rPr>
      <t>= 2; уровень доверия</t>
    </r>
    <r>
      <rPr>
        <i/>
        <sz val="9"/>
        <color theme="1"/>
        <rFont val="Arial"/>
        <family val="2"/>
        <charset val="204"/>
      </rPr>
      <t xml:space="preserve"> 95 %</t>
    </r>
  </si>
  <si>
    <t xml:space="preserve"> k=2, уровень доверия 95 %, где «Х»  - показание СИ, записанное с той же точностью (количество знаков после запятой), что и расширенная неопределенность, округленная до двух значащих цифр</t>
  </si>
  <si>
    <t>Указывать или мноократные измерения, или однократное значение</t>
  </si>
  <si>
    <t>Штангенциркуль двусторонний с глубиномером с отсчетом по круговой шкале Micron 200 мм, инв №</t>
  </si>
  <si>
    <t>Ставить "1" напротив нужного закона, "0" - в других ячейках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</si>
</sst>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#,##0.00\ &quot;₽&quot;"/>
  </numFmts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9"/>
      <color theme="1"/>
      <name val="Arial"/>
      <family val="2"/>
      <charset val="204"/>
    </font>
    <font>
      <vertAlign val="subscript"/>
      <sz val="9"/>
      <color theme="1"/>
      <name val="Arial"/>
      <family val="2"/>
      <charset val="204"/>
    </font>
    <font>
      <b/>
      <sz val="9"/>
      <color theme="1"/>
      <name val="Arial"/>
      <family val="2"/>
      <charset val="204"/>
    </font>
    <font>
      <b/>
      <vertAlign val="subscript"/>
      <sz val="9"/>
      <color theme="1"/>
      <name val="Arial"/>
      <family val="2"/>
      <charset val="204"/>
    </font>
    <font>
      <i/>
      <sz val="9"/>
      <color theme="1"/>
      <name val="Arial"/>
      <family val="2"/>
      <charset val="204"/>
    </font>
    <font>
      <i/>
      <vertAlign val="subscript"/>
      <sz val="9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vertAlign val="superscript"/>
      <sz val="12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5"/>
        <bgColor indexed="64"/>
      </patternFill>
    </fill>
    <fill>
      <patternFill patternType="solid">
        <fgColor rgb="FFFFFFE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0" xfId="0" applyFont="1" applyAlignment="1">
      <alignment horizontal="right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Fill="1" applyBorder="1" applyAlignment="1">
      <alignment horizontal="center" vertical="center" wrapText="1"/>
    </xf>
    <xf numFmtId="164" fontId="2" fillId="0" borderId="0" xfId="0" applyNumberFormat="1" applyFont="1" applyFill="1" applyAlignment="1">
      <alignment vertical="center" wrapText="1"/>
    </xf>
    <xf numFmtId="0" fontId="2" fillId="0" borderId="5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right" vertical="center" wrapText="1"/>
    </xf>
    <xf numFmtId="0" fontId="2" fillId="0" borderId="8" xfId="0" applyFont="1" applyBorder="1" applyAlignment="1">
      <alignment horizontal="right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5" xfId="0" applyFont="1" applyBorder="1" applyAlignment="1">
      <alignment horizontal="right" wrapText="1"/>
    </xf>
    <xf numFmtId="0" fontId="2" fillId="0" borderId="6" xfId="0" applyFont="1" applyBorder="1" applyAlignment="1">
      <alignment horizontal="right" wrapText="1"/>
    </xf>
    <xf numFmtId="0" fontId="2" fillId="0" borderId="0" xfId="0" applyNumberFormat="1" applyFont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2" fillId="0" borderId="8" xfId="0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wrapText="1"/>
    </xf>
    <xf numFmtId="0" fontId="2" fillId="0" borderId="0" xfId="0" applyNumberFormat="1" applyFont="1" applyFill="1" applyBorder="1" applyAlignment="1">
      <alignment horizontal="center" vertical="top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 wrapText="1"/>
    </xf>
    <xf numFmtId="0" fontId="10" fillId="0" borderId="0" xfId="0" applyFont="1" applyBorder="1" applyAlignment="1">
      <alignment vertical="center" wrapText="1"/>
    </xf>
    <xf numFmtId="0" fontId="9" fillId="0" borderId="0" xfId="0" applyFont="1" applyBorder="1" applyAlignment="1">
      <alignment vertical="center" wrapText="1"/>
    </xf>
    <xf numFmtId="165" fontId="2" fillId="0" borderId="0" xfId="0" applyNumberFormat="1" applyFont="1" applyAlignment="1">
      <alignment vertical="center" wrapText="1"/>
    </xf>
    <xf numFmtId="165" fontId="2" fillId="0" borderId="0" xfId="0" applyNumberFormat="1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 indent="1"/>
    </xf>
    <xf numFmtId="0" fontId="9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 indent="2"/>
    </xf>
    <xf numFmtId="0" fontId="2" fillId="0" borderId="13" xfId="0" applyNumberFormat="1" applyFont="1" applyBorder="1" applyAlignment="1">
      <alignment horizontal="center" vertical="center" wrapText="1"/>
    </xf>
    <xf numFmtId="0" fontId="2" fillId="0" borderId="11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2" fillId="0" borderId="6" xfId="0" applyFont="1" applyBorder="1" applyAlignment="1">
      <alignment horizontal="center" vertical="top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right" wrapText="1"/>
    </xf>
    <xf numFmtId="0" fontId="2" fillId="0" borderId="0" xfId="0" applyFont="1" applyBorder="1" applyAlignment="1">
      <alignment horizontal="right" wrapText="1"/>
    </xf>
    <xf numFmtId="0" fontId="4" fillId="0" borderId="2" xfId="0" applyFont="1" applyFill="1" applyBorder="1" applyAlignment="1">
      <alignment horizontal="center" wrapText="1"/>
    </xf>
    <xf numFmtId="0" fontId="2" fillId="0" borderId="3" xfId="0" applyFont="1" applyFill="1" applyBorder="1" applyAlignment="1">
      <alignment horizontal="center" wrapText="1"/>
    </xf>
    <xf numFmtId="0" fontId="2" fillId="0" borderId="4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NumberFormat="1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right" vertical="top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2" fillId="2" borderId="9" xfId="0" applyNumberFormat="1" applyFont="1" applyFill="1" applyBorder="1" applyAlignment="1">
      <alignment horizontal="center" vertical="top" wrapText="1"/>
    </xf>
    <xf numFmtId="0" fontId="2" fillId="2" borderId="10" xfId="0" applyNumberFormat="1" applyFont="1" applyFill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left" vertical="center" wrapText="1" indent="2"/>
    </xf>
    <xf numFmtId="0" fontId="2" fillId="0" borderId="13" xfId="0" applyFont="1" applyFill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colors>
    <mruColors>
      <color rgb="FFFFFFE1"/>
      <color rgb="FFFFFFAF"/>
      <color rgb="FFFFFFC5"/>
      <color rgb="FFFFFF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28575</xdr:colOff>
      <xdr:row>36</xdr:row>
      <xdr:rowOff>344488</xdr:rowOff>
    </xdr:from>
    <xdr:ext cx="1157720" cy="5032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0" name="TextBox 19"/>
            <xdr:cNvSpPr txBox="1"/>
          </xdr:nvSpPr>
          <xdr:spPr>
            <a:xfrm>
              <a:off x="28575" y="7183438"/>
              <a:ext cx="1157720" cy="5032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de-DE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𝑢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1</m:t>
                        </m:r>
                      </m:sub>
                    </m:sSub>
                    <m:r>
                      <a:rPr lang="de-DE" sz="1100" i="1">
                        <a:latin typeface="Cambria Math" panose="02040503050406030204" pitchFamily="18" charset="0"/>
                      </a:rPr>
                      <m:t>=</m:t>
                    </m:r>
                    <m:rad>
                      <m:radPr>
                        <m:degHide m:val="on"/>
                        <m:ctrlPr>
                          <a:rPr lang="de-DE" sz="1100" i="1">
                            <a:latin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de-DE" sz="1100" i="1">
                                <a:latin typeface="Cambria Math" panose="02040503050406030204" pitchFamily="18" charset="0"/>
                              </a:rPr>
                            </m:ctrlPr>
                          </m:fPr>
                          <m:num>
                            <m:nary>
                              <m:naryPr>
                                <m:chr m:val="∑"/>
                                <m:subHide m:val="on"/>
                                <m:supHide m:val="on"/>
                                <m:ctrlPr>
                                  <a:rPr lang="de-DE" sz="1100" i="1">
                                    <a:latin typeface="Cambria Math" panose="02040503050406030204" pitchFamily="18" charset="0"/>
                                  </a:rPr>
                                </m:ctrlPr>
                              </m:naryPr>
                              <m:sub/>
                              <m:sup/>
                              <m:e>
                                <m:sSup>
                                  <m:sSupPr>
                                    <m:ctrlPr>
                                      <a:rPr lang="de-DE" sz="1100" i="1">
                                        <a:latin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𝑋</m:t>
                                        </m:r>
                                      </m:e>
                                      <m:sub>
                                        <m:r>
                                          <a:rPr lang="ru-RU" sz="1100" b="0" i="1">
                                            <a:latin typeface="Cambria Math" panose="02040503050406030204" pitchFamily="18" charset="0"/>
                                          </a:rPr>
                                          <m:t>р</m:t>
                                        </m:r>
                                      </m:sub>
                                    </m:sSub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−</m:t>
                                    </m:r>
                                    <m:bar>
                                      <m:barPr>
                                        <m:pos m:val="top"/>
                                        <m:ctrlP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</m:ctrlPr>
                                      </m:barPr>
                                      <m:e>
                                        <m:r>
                                          <a:rPr lang="en-US" sz="1100" b="0" i="1">
                                            <a:latin typeface="Cambria Math" panose="02040503050406030204" pitchFamily="18" charset="0"/>
                                          </a:rPr>
                                          <m:t>𝑋</m:t>
                                        </m:r>
                                      </m:e>
                                    </m:bar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100" b="0" i="1">
                                        <a:latin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</m:e>
                            </m:nary>
                          </m:num>
                          <m:den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(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−1)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0" name="TextBox 19"/>
            <xdr:cNvSpPr txBox="1"/>
          </xdr:nvSpPr>
          <xdr:spPr>
            <a:xfrm>
              <a:off x="28575" y="7183438"/>
              <a:ext cx="1157720" cy="50323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𝑢</a:t>
              </a:r>
              <a:r>
                <a:rPr lang="de-DE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1</a:t>
              </a:r>
              <a:r>
                <a:rPr lang="de-DE" sz="1100" i="0">
                  <a:latin typeface="Cambria Math" panose="02040503050406030204" pitchFamily="18" charset="0"/>
                </a:rPr>
                <a:t>=√((∑</a:t>
              </a:r>
              <a:r>
                <a:rPr lang="en-US" sz="1100" b="0" i="0">
                  <a:latin typeface="Cambria Math" panose="02040503050406030204" pitchFamily="18" charset="0"/>
                </a:rPr>
                <a:t>▒</a:t>
              </a:r>
              <a:r>
                <a:rPr lang="de-DE" sz="1100" b="0" i="0">
                  <a:latin typeface="Cambria Math" panose="02040503050406030204" pitchFamily="18" charset="0"/>
                </a:rPr>
                <a:t>〖</a:t>
              </a:r>
              <a:r>
                <a:rPr lang="en-US" sz="1100" b="0" i="0">
                  <a:latin typeface="Cambria Math" panose="02040503050406030204" pitchFamily="18" charset="0"/>
                </a:rPr>
                <a:t>(𝑋_</a:t>
              </a:r>
              <a:r>
                <a:rPr lang="ru-RU" sz="1100" b="0" i="0">
                  <a:latin typeface="Cambria Math" panose="02040503050406030204" pitchFamily="18" charset="0"/>
                </a:rPr>
                <a:t>р</a:t>
              </a:r>
              <a:r>
                <a:rPr lang="en-US" sz="1100" b="0" i="0">
                  <a:latin typeface="Cambria Math" panose="02040503050406030204" pitchFamily="18" charset="0"/>
                </a:rPr>
                <a:t>−¯𝑋)</a:t>
              </a:r>
              <a:r>
                <a:rPr lang="de-DE" sz="1100" b="0" i="0">
                  <a:latin typeface="Cambria Math" panose="02040503050406030204" pitchFamily="18" charset="0"/>
                </a:rPr>
                <a:t>〗^</a:t>
              </a:r>
              <a:r>
                <a:rPr lang="en-US" sz="1100" b="0" i="0">
                  <a:latin typeface="Cambria Math" panose="02040503050406030204" pitchFamily="18" charset="0"/>
                </a:rPr>
                <a:t>2 </a:t>
              </a:r>
              <a:r>
                <a:rPr lang="de-DE" sz="1100" b="0" i="0">
                  <a:latin typeface="Cambria Math" panose="02040503050406030204" pitchFamily="18" charset="0"/>
                </a:rPr>
                <a:t>)/(</a:t>
              </a:r>
              <a:r>
                <a:rPr lang="en-US" sz="1100" b="0" i="0">
                  <a:latin typeface="Cambria Math" panose="02040503050406030204" pitchFamily="18" charset="0"/>
                </a:rPr>
                <a:t>𝑛(𝑛−1)</a:t>
              </a:r>
              <a:r>
                <a:rPr lang="de-DE" sz="1100" b="0" i="0">
                  <a:latin typeface="Cambria Math" panose="02040503050406030204" pitchFamily="18" charset="0"/>
                </a:rPr>
                <a:t>))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200025</xdr:colOff>
      <xdr:row>45</xdr:row>
      <xdr:rowOff>76200</xdr:rowOff>
    </xdr:from>
    <xdr:ext cx="742950" cy="31688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1" name="TextBox 20"/>
            <xdr:cNvSpPr txBox="1"/>
          </xdr:nvSpPr>
          <xdr:spPr>
            <a:xfrm>
              <a:off x="200025" y="8496300"/>
              <a:ext cx="742950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ru-RU" sz="11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𝑢</m:t>
                        </m:r>
                      </m:e>
                      <m:sub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2</m:t>
                        </m:r>
                      </m:sub>
                    </m:sSub>
                    <m:r>
                      <a:rPr lang="en-US" sz="11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1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sz="11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100" b="0" i="1">
                                <a:latin typeface="Cambria Math" panose="02040503050406030204" pitchFamily="18" charset="0"/>
                              </a:rPr>
                              <m:t>𝑋</m:t>
                            </m:r>
                          </m:e>
                          <m:sub>
                            <m:r>
                              <a:rPr lang="ru-RU" sz="1100" b="0" i="1">
                                <a:latin typeface="Cambria Math" panose="02040503050406030204" pitchFamily="18" charset="0"/>
                              </a:rPr>
                              <m:t>СИ</m:t>
                            </m:r>
                          </m:sub>
                        </m:sSub>
                      </m:num>
                      <m:den>
                        <m:r>
                          <a:rPr lang="en-US" sz="1100" b="0" i="1">
                            <a:latin typeface="Cambria Math" panose="02040503050406030204" pitchFamily="18" charset="0"/>
                          </a:rPr>
                          <m:t>𝑘</m:t>
                        </m:r>
                      </m:den>
                    </m:f>
                  </m:oMath>
                </m:oMathPara>
              </a14:m>
              <a:endParaRPr lang="ru-RU" sz="1100"/>
            </a:p>
          </xdr:txBody>
        </xdr:sp>
      </mc:Choice>
      <mc:Fallback xmlns="">
        <xdr:sp macro="" textlink="">
          <xdr:nvSpPr>
            <xdr:cNvPr id="21" name="TextBox 20"/>
            <xdr:cNvSpPr txBox="1"/>
          </xdr:nvSpPr>
          <xdr:spPr>
            <a:xfrm>
              <a:off x="200025" y="8496300"/>
              <a:ext cx="742950" cy="31688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:r>
                <a:rPr lang="en-US" sz="1100" b="0" i="0">
                  <a:latin typeface="Cambria Math" panose="02040503050406030204" pitchFamily="18" charset="0"/>
                </a:rPr>
                <a:t>𝑢</a:t>
              </a:r>
              <a:r>
                <a:rPr lang="ru-RU" sz="1100" b="0" i="0">
                  <a:latin typeface="Cambria Math" panose="02040503050406030204" pitchFamily="18" charset="0"/>
                </a:rPr>
                <a:t>_</a:t>
              </a:r>
              <a:r>
                <a:rPr lang="en-US" sz="1100" b="0" i="0">
                  <a:latin typeface="Cambria Math" panose="02040503050406030204" pitchFamily="18" charset="0"/>
                </a:rPr>
                <a:t>2=𝑋_</a:t>
              </a:r>
              <a:r>
                <a:rPr lang="ru-RU" sz="1100" b="0" i="0">
                  <a:latin typeface="Cambria Math" panose="02040503050406030204" pitchFamily="18" charset="0"/>
                </a:rPr>
                <a:t>СИ</a:t>
              </a:r>
              <a:r>
                <a:rPr lang="en-US" sz="1100" b="0" i="0">
                  <a:latin typeface="Cambria Math" panose="02040503050406030204" pitchFamily="18" charset="0"/>
                </a:rPr>
                <a:t>/𝑘</a:t>
              </a:r>
              <a:endParaRPr lang="ru-RU" sz="1100"/>
            </a:p>
          </xdr:txBody>
        </xdr:sp>
      </mc:Fallback>
    </mc:AlternateContent>
    <xdr:clientData/>
  </xdr:oneCellAnchor>
  <xdr:oneCellAnchor>
    <xdr:from>
      <xdr:col>0</xdr:col>
      <xdr:colOff>152400</xdr:colOff>
      <xdr:row>57</xdr:row>
      <xdr:rowOff>57150</xdr:rowOff>
    </xdr:from>
    <xdr:ext cx="742950" cy="34855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/>
            <xdr:cNvSpPr txBox="1"/>
          </xdr:nvSpPr>
          <xdr:spPr>
            <a:xfrm>
              <a:off x="152400" y="10306050"/>
              <a:ext cx="742950" cy="348557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kumimoji="0" lang="ru-RU" sz="1100" b="0" i="1" u="none" strike="noStrike" kern="0" cap="none" spc="0" normalizeH="0" baseline="0" noProof="0" smtClean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kumimoji="0" lang="en-US" sz="1100" b="0" i="1" u="none" strike="noStrike" kern="0" cap="none" spc="0" normalizeH="0" baseline="0" noProof="0" smtClean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𝑢</m:t>
                        </m:r>
                      </m:e>
                      <m:sub>
                        <m:r>
                          <a:rPr kumimoji="0" lang="ru-RU" sz="1100" b="0" i="1" u="none" strike="noStrike" kern="0" cap="none" spc="0" normalizeH="0" baseline="0" noProof="0" smtClean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3</m:t>
                        </m:r>
                      </m:sub>
                    </m:sSub>
                    <m:r>
                      <a:rPr kumimoji="0" lang="en-US" sz="1100" b="0" i="1" u="none" strike="noStrike" kern="0" cap="none" spc="0" normalizeH="0" baseline="0" noProof="0" smtClean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f>
                      <m:fPr>
                        <m:ctrlPr>
                          <a:rPr kumimoji="0" lang="en-US" sz="1100" b="0" i="1" u="none" strike="noStrike" kern="0" cap="none" spc="0" normalizeH="0" baseline="0" noProof="0" smtClean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kumimoji="0" lang="en-US" sz="1100" b="0" i="1" u="none" strike="noStrike" kern="0" cap="none" spc="0" normalizeH="0" baseline="0" noProof="0" smtClean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kumimoji="0" lang="en-US" sz="1100" b="0" i="1" u="none" strike="noStrike" kern="0" cap="none" spc="0" normalizeH="0" baseline="0" noProof="0" smtClean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𝑋</m:t>
                            </m:r>
                          </m:e>
                          <m:sub>
                            <m:r>
                              <a:rPr kumimoji="0" lang="ru-RU" sz="1100" b="0" i="1" u="none" strike="noStrike" kern="0" cap="none" spc="0" normalizeH="0" baseline="0" noProof="0" smtClean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счит</m:t>
                            </m:r>
                          </m:sub>
                        </m:sSub>
                      </m:num>
                      <m:den>
                        <m:rad>
                          <m:radPr>
                            <m:degHide m:val="on"/>
                            <m:ctrlPr>
                              <a:rPr kumimoji="0" lang="en-US" sz="1100" b="0" i="1" u="none" strike="noStrike" kern="0" cap="none" spc="0" normalizeH="0" baseline="0" noProof="0" smtClean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radPr>
                          <m:deg/>
                          <m:e>
                            <m:r>
                              <a:rPr kumimoji="0" lang="ru-RU" sz="1100" b="0" i="1" u="none" strike="noStrike" kern="0" cap="none" spc="0" normalizeH="0" baseline="0" noProof="0" smtClean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3</m:t>
                            </m:r>
                          </m:e>
                        </m:rad>
                      </m:den>
                    </m:f>
                  </m:oMath>
                </m:oMathPara>
              </a14:m>
              <a:endParaRPr kumimoji="0" lang="ru-RU" sz="1100" b="0" i="0" u="none" strike="noStrike" kern="0" cap="none" spc="0" normalizeH="0" baseline="0" noProof="0" smtClean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22" name="TextBox 21"/>
            <xdr:cNvSpPr txBox="1"/>
          </xdr:nvSpPr>
          <xdr:spPr>
            <a:xfrm>
              <a:off x="152400" y="10306050"/>
              <a:ext cx="742950" cy="348557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100" b="0" i="0" u="none" strike="noStrike" kern="0" cap="none" spc="0" normalizeH="0" baseline="0" noProof="0" smtClean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𝑢</a:t>
              </a:r>
              <a:r>
                <a:rPr kumimoji="0" lang="ru-RU" sz="1100" b="0" i="0" u="none" strike="noStrike" kern="0" cap="none" spc="0" normalizeH="0" baseline="0" noProof="0" smtClean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_3</a:t>
              </a:r>
              <a:r>
                <a:rPr kumimoji="0" lang="en-US" sz="1100" b="0" i="0" u="none" strike="noStrike" kern="0" cap="none" spc="0" normalizeH="0" baseline="0" noProof="0" smtClean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=𝑋_</a:t>
              </a:r>
              <a:r>
                <a:rPr kumimoji="0" lang="ru-RU" sz="1100" b="0" i="0" u="none" strike="noStrike" kern="0" cap="none" spc="0" normalizeH="0" baseline="0" noProof="0" smtClean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счит</a:t>
              </a:r>
              <a:r>
                <a:rPr kumimoji="0" lang="en-US" sz="1100" b="0" i="0" u="none" strike="noStrike" kern="0" cap="none" spc="0" normalizeH="0" baseline="0" noProof="0" smtClean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/√</a:t>
              </a:r>
              <a:r>
                <a:rPr kumimoji="0" lang="ru-RU" sz="1100" b="0" i="0" u="none" strike="noStrike" kern="0" cap="none" spc="0" normalizeH="0" baseline="0" noProof="0" smtClean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3</a:t>
              </a:r>
              <a:endParaRPr kumimoji="0" lang="ru-RU" sz="1100" b="0" i="0" u="none" strike="noStrike" kern="0" cap="none" spc="0" normalizeH="0" baseline="0" noProof="0" smtClean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0</xdr:col>
      <xdr:colOff>95249</xdr:colOff>
      <xdr:row>15</xdr:row>
      <xdr:rowOff>111702</xdr:rowOff>
    </xdr:from>
    <xdr:ext cx="1610591" cy="5032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6" name="TextBox 25"/>
            <xdr:cNvSpPr txBox="1"/>
          </xdr:nvSpPr>
          <xdr:spPr>
            <a:xfrm>
              <a:off x="95249" y="3054927"/>
              <a:ext cx="1610591" cy="503238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kumimoji="0" lang="de-DE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𝑢</m:t>
                        </m:r>
                        <m:r>
                          <a:rPr kumimoji="0" lang="ru-RU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(Х</m:t>
                        </m:r>
                      </m:e>
                      <m:sub>
                        <m:r>
                          <a:rPr kumimoji="0" lang="ru-RU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Р</m:t>
                        </m:r>
                      </m:sub>
                    </m:sSub>
                    <m:r>
                      <a:rPr kumimoji="0" lang="ru-RU" sz="1100" b="0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</m:t>
                    </m:r>
                    <m:r>
                      <a:rPr kumimoji="0" lang="de-DE" sz="1100" b="0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rad>
                      <m:radPr>
                        <m:degHide m:val="on"/>
                        <m:ctrlPr>
                          <a:rPr kumimoji="0" lang="de-DE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kumimoji="0" lang="de-DE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fPr>
                          <m:num>
                            <m:nary>
                              <m:naryPr>
                                <m:chr m:val="∑"/>
                                <m:subHide m:val="on"/>
                                <m:supHide m:val="on"/>
                                <m:ctrlPr>
                                  <a:rPr kumimoji="0" lang="de-DE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naryPr>
                              <m:sub/>
                              <m:sup/>
                              <m:e>
                                <m:sSup>
                                  <m:sSupPr>
                                    <m:ctrlPr>
                                      <a:rPr kumimoji="0" lang="de-DE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sSupPr>
                                  <m:e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kumimoji="0" lang="en-US" sz="1100" b="0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kumimoji="0" lang="en-US" sz="1100" b="0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  <m:t>𝑋</m:t>
                                        </m:r>
                                      </m:e>
                                      <m:sub>
                                        <m:r>
                                          <a:rPr kumimoji="0" lang="ru-RU" sz="1100" b="0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  <m:t>р</m:t>
                                        </m:r>
                                      </m:sub>
                                    </m:sSub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−</m:t>
                                    </m:r>
                                    <m:bar>
                                      <m:barPr>
                                        <m:pos m:val="top"/>
                                        <m:ctrlPr>
                                          <a:rPr kumimoji="0" lang="en-US" sz="1100" b="0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</m:ctrlPr>
                                      </m:barPr>
                                      <m:e>
                                        <m:r>
                                          <a:rPr kumimoji="0" lang="en-US" sz="1100" b="0" i="1" u="none" strike="noStrike" kern="0" cap="none" spc="0" normalizeH="0" baseline="0" noProof="0">
                                            <a:ln>
                                              <a:noFill/>
                                            </a:ln>
                                            <a:solidFill>
                                              <a:sysClr val="windowText" lastClr="000000"/>
                                            </a:solidFill>
                                            <a:effectLst/>
                                            <a:uLnTx/>
                                            <a:uFillTx/>
                                            <a:latin typeface="Cambria Math" panose="02040503050406030204" pitchFamily="18" charset="0"/>
                                            <a:ea typeface="+mn-ea"/>
                                            <a:cs typeface="+mn-cs"/>
                                          </a:rPr>
                                          <m:t>𝑋</m:t>
                                        </m:r>
                                      </m:e>
                                    </m:bar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2</m:t>
                                    </m:r>
                                  </m:sup>
                                </m:sSup>
                              </m:e>
                            </m:nary>
                          </m:num>
                          <m:den>
                            <m:r>
                              <a:rPr kumimoji="0" lang="en-US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𝑛</m:t>
                            </m:r>
                            <m:r>
                              <a:rPr kumimoji="0" lang="en-US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(</m:t>
                            </m:r>
                            <m:r>
                              <a:rPr kumimoji="0" lang="en-US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𝑛</m:t>
                            </m:r>
                            <m:r>
                              <a:rPr kumimoji="0" lang="en-US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−1)</m:t>
                            </m:r>
                          </m:den>
                        </m:f>
                      </m:e>
                    </m:rad>
                  </m:oMath>
                </m:oMathPara>
              </a14:m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26" name="TextBox 25"/>
            <xdr:cNvSpPr txBox="1"/>
          </xdr:nvSpPr>
          <xdr:spPr>
            <a:xfrm>
              <a:off x="95249" y="3054927"/>
              <a:ext cx="1610591" cy="503238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〖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𝑢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(Х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Р)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=√((∑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▒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〖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(𝑋_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р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−¯𝑋)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〗^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2 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)/(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𝑛(𝑛−1)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))</a:t>
              </a:r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0</xdr:col>
      <xdr:colOff>155861</xdr:colOff>
      <xdr:row>19</xdr:row>
      <xdr:rowOff>77933</xdr:rowOff>
    </xdr:from>
    <xdr:ext cx="1160319" cy="32239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7" name="TextBox 26"/>
            <xdr:cNvSpPr txBox="1"/>
          </xdr:nvSpPr>
          <xdr:spPr>
            <a:xfrm>
              <a:off x="155861" y="3630758"/>
              <a:ext cx="1160319" cy="322396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kumimoji="0" lang="ru-RU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𝑢</m:t>
                        </m:r>
                        <m:r>
                          <a:rPr kumimoji="0" lang="ru-RU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(Х</m:t>
                        </m:r>
                      </m:e>
                      <m:sub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𝑖</m:t>
                        </m:r>
                      </m:sub>
                    </m:sSub>
                    <m:r>
                      <a:rPr kumimoji="0" lang="en-US" sz="1100" b="0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)=</m:t>
                    </m:r>
                    <m:f>
                      <m:fPr>
                        <m:ctrlP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fPr>
                      <m:num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𝑆𝑝</m:t>
                        </m:r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 (</m:t>
                        </m:r>
                        <m:sSub>
                          <m:sSubPr>
                            <m:ctrlPr>
                              <a:rPr kumimoji="0" lang="en-US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kumimoji="0" lang="en-US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𝑋</m:t>
                            </m:r>
                          </m:e>
                          <m:sub>
                            <m:r>
                              <a:rPr kumimoji="0" lang="en-US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𝑖</m:t>
                            </m:r>
                          </m:sub>
                        </m:sSub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)</m:t>
                        </m:r>
                      </m:num>
                      <m:den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𝑘</m:t>
                        </m:r>
                      </m:den>
                    </m:f>
                  </m:oMath>
                </m:oMathPara>
              </a14:m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27" name="TextBox 26"/>
            <xdr:cNvSpPr txBox="1"/>
          </xdr:nvSpPr>
          <xdr:spPr>
            <a:xfrm>
              <a:off x="155861" y="3630758"/>
              <a:ext cx="1160319" cy="322396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sp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〖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𝑢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(Х〗_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𝑖)=(𝑆𝑝 (𝑋_𝑖))/𝑘</a:t>
              </a:r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  <xdr:oneCellAnchor>
    <xdr:from>
      <xdr:col>0</xdr:col>
      <xdr:colOff>207818</xdr:colOff>
      <xdr:row>21</xdr:row>
      <xdr:rowOff>138545</xdr:rowOff>
    </xdr:from>
    <xdr:ext cx="2372591" cy="503238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8" name="TextBox 27"/>
            <xdr:cNvSpPr txBox="1"/>
          </xdr:nvSpPr>
          <xdr:spPr>
            <a:xfrm>
              <a:off x="207818" y="3996170"/>
              <a:ext cx="2372591" cy="503238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kumimoji="0" lang="de-DE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sSubPr>
                      <m:e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𝑢</m:t>
                        </m:r>
                      </m:e>
                      <m:sub>
                        <m:r>
                          <a:rPr kumimoji="0" lang="en-US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  <m:t>𝑐</m:t>
                        </m:r>
                      </m:sub>
                    </m:sSub>
                    <m:r>
                      <a:rPr kumimoji="0" lang="de-DE" sz="1100" b="0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rad>
                      <m:radPr>
                        <m:degHide m:val="on"/>
                        <m:ctrlPr>
                          <a:rPr kumimoji="0" lang="de-DE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radPr>
                      <m:deg/>
                      <m:e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kumimoji="0" lang="de-DE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naryPr>
                          <m:sub/>
                          <m:sup/>
                          <m:e>
                            <m:sSup>
                              <m:sSupPr>
                                <m:ctrlPr>
                                  <a:rPr kumimoji="0" lang="de-DE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pPr>
                              <m:e>
                                <m:sSub>
                                  <m:sSubPr>
                                    <m:ctrlPr>
                                      <a:rPr kumimoji="0" lang="de-DE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sSubPr>
                                  <m:e>
                                    <m:r>
                                      <a:rPr kumimoji="0" lang="ru-RU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(</m:t>
                                    </m:r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𝑢</m:t>
                                    </m:r>
                                  </m:e>
                                  <m:sub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𝑖</m:t>
                                    </m:r>
                                  </m:sub>
                                </m:sSub>
                                <m:r>
                                  <a:rPr kumimoji="0" lang="en-US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(</m:t>
                                </m:r>
                                <m:r>
                                  <a:rPr kumimoji="0" lang="en-US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𝑦</m:t>
                                </m:r>
                                <m:r>
                                  <a:rPr kumimoji="0" lang="en-US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))</m:t>
                                </m:r>
                              </m:e>
                              <m:sup>
                                <m:r>
                                  <a:rPr kumimoji="0" lang="ru-RU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2</m:t>
                                </m:r>
                              </m:sup>
                            </m:sSup>
                          </m:e>
                        </m:nary>
                      </m:e>
                    </m:rad>
                    <m:r>
                      <a:rPr kumimoji="0" lang="en-US" sz="1100" b="0" i="1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Cambria Math" panose="02040503050406030204" pitchFamily="18" charset="0"/>
                        <a:ea typeface="+mn-ea"/>
                        <a:cs typeface="+mn-cs"/>
                      </a:rPr>
                      <m:t>=</m:t>
                    </m:r>
                    <m:rad>
                      <m:radPr>
                        <m:degHide m:val="on"/>
                        <m:ctrlPr>
                          <a:rPr kumimoji="0" lang="de-DE" sz="1100" b="0" i="1" u="none" strike="noStrike" kern="0" cap="none" spc="0" normalizeH="0" baseline="0" noProof="0">
                            <a:ln>
                              <a:noFill/>
                            </a:ln>
                            <a:solidFill>
                              <a:sysClr val="windowText" lastClr="000000"/>
                            </a:solidFill>
                            <a:effectLst/>
                            <a:uLnTx/>
                            <a:uFillTx/>
                            <a:latin typeface="Cambria Math" panose="02040503050406030204" pitchFamily="18" charset="0"/>
                            <a:ea typeface="+mn-ea"/>
                            <a:cs typeface="+mn-cs"/>
                          </a:rPr>
                        </m:ctrlPr>
                      </m:radPr>
                      <m:deg/>
                      <m:e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kumimoji="0" lang="de-DE" sz="1100" b="0" i="1" u="none" strike="noStrike" kern="0" cap="none" spc="0" normalizeH="0" baseline="0" noProof="0">
                                <a:ln>
                                  <a:noFill/>
                                </a:ln>
                                <a:solidFill>
                                  <a:sysClr val="windowText" lastClr="000000"/>
                                </a:solidFill>
                                <a:effectLst/>
                                <a:uLnTx/>
                                <a:uFillTx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naryPr>
                          <m:sub/>
                          <m:sup/>
                          <m:e>
                            <m:sSup>
                              <m:sSupPr>
                                <m:ctrlPr>
                                  <a:rPr kumimoji="0" lang="de-DE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</m:ctrlPr>
                              </m:sSupPr>
                              <m:e>
                                <m:sSub>
                                  <m:sSubPr>
                                    <m:ctrlPr>
                                      <a:rPr kumimoji="0" lang="de-DE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</m:ctrlPr>
                                  </m:sSubPr>
                                  <m:e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(</m:t>
                                    </m:r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𝐶</m:t>
                                    </m:r>
                                  </m:e>
                                  <m:sub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+mn-ea"/>
                                        <a:cs typeface="+mn-cs"/>
                                      </a:rPr>
                                      <m:t>𝑖</m:t>
                                    </m:r>
                                  </m:sub>
                                </m:sSub>
                                <m:r>
                                  <a:rPr kumimoji="0" lang="de-DE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  <a:cs typeface="+mn-cs"/>
                                  </a:rPr>
                                  <m:t>∙</m:t>
                                </m:r>
                                <m:r>
                                  <a:rPr kumimoji="0" lang="en-US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  <a:cs typeface="+mn-cs"/>
                                  </a:rPr>
                                  <m:t>𝑢</m:t>
                                </m:r>
                                <m:r>
                                  <a:rPr kumimoji="0" lang="en-US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  <a:cs typeface="+mn-cs"/>
                                  </a:rPr>
                                  <m:t>(</m:t>
                                </m:r>
                                <m:sSub>
                                  <m:sSubPr>
                                    <m:ctrlPr>
                                      <a:rPr kumimoji="0" lang="de-DE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  <a:cs typeface="+mn-cs"/>
                                      </a:rPr>
                                    </m:ctrlPr>
                                  </m:sSubPr>
                                  <m:e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  <a:cs typeface="+mn-cs"/>
                                      </a:rPr>
                                      <m:t>𝑋</m:t>
                                    </m:r>
                                  </m:e>
                                  <m:sub>
                                    <m:r>
                                      <a:rPr kumimoji="0" lang="en-US" sz="1100" b="0" i="1" u="none" strike="noStrike" kern="0" cap="none" spc="0" normalizeH="0" baseline="0" noProof="0">
                                        <a:ln>
                                          <a:noFill/>
                                        </a:ln>
                                        <a:solidFill>
                                          <a:sysClr val="windowText" lastClr="000000"/>
                                        </a:solidFill>
                                        <a:effectLst/>
                                        <a:uLnTx/>
                                        <a:uFillTx/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  <a:cs typeface="+mn-cs"/>
                                      </a:rPr>
                                      <m:t>𝑖</m:t>
                                    </m:r>
                                  </m:sub>
                                </m:sSub>
                                <m:r>
                                  <a:rPr kumimoji="0" lang="en-US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  <a:cs typeface="+mn-cs"/>
                                  </a:rPr>
                                  <m:t>))</m:t>
                                </m:r>
                              </m:e>
                              <m:sup>
                                <m:r>
                                  <a:rPr kumimoji="0" lang="en-US" sz="1100" b="0" i="1" u="none" strike="noStrike" kern="0" cap="none" spc="0" normalizeH="0" baseline="0" noProof="0">
                                    <a:ln>
                                      <a:noFill/>
                                    </a:ln>
                                    <a:solidFill>
                                      <a:sysClr val="windowText" lastClr="000000"/>
                                    </a:solidFill>
                                    <a:effectLst/>
                                    <a:uLnTx/>
                                    <a:uFillTx/>
                                    <a:latin typeface="Cambria Math" panose="02040503050406030204" pitchFamily="18" charset="0"/>
                                    <a:ea typeface="+mn-ea"/>
                                    <a:cs typeface="+mn-cs"/>
                                  </a:rPr>
                                  <m:t>2</m:t>
                                </m:r>
                              </m:sup>
                            </m:sSup>
                          </m:e>
                        </m:nary>
                      </m:e>
                    </m:rad>
                  </m:oMath>
                </m:oMathPara>
              </a14:m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Choice>
      <mc:Fallback xmlns="">
        <xdr:sp macro="" textlink="">
          <xdr:nvSpPr>
            <xdr:cNvPr id="28" name="TextBox 27"/>
            <xdr:cNvSpPr txBox="1"/>
          </xdr:nvSpPr>
          <xdr:spPr>
            <a:xfrm>
              <a:off x="207818" y="3996170"/>
              <a:ext cx="2372591" cy="503238"/>
            </a:xfrm>
            <a:prstGeom prst="rect">
              <a:avLst/>
            </a:prstGeom>
            <a:noFill/>
            <a:ln>
              <a:noFill/>
            </a:ln>
            <a:effectLst/>
          </xdr:spPr>
          <xdr:txBody>
            <a:bodyPr vertOverflow="clip" horzOverflow="clip" wrap="square" lIns="0" tIns="0" rIns="0" bIns="0" rtlCol="0" anchor="t">
              <a:noAutofit/>
            </a:bodyPr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𝑢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_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𝑐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=√(∑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▒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〖〖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𝑢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𝑖 (𝑦))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〗^</a:t>
              </a:r>
              <a:r>
                <a:rPr kumimoji="0" lang="ru-RU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2 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=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√(∑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▒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〖〖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(𝐶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〗_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𝑖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∙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𝑢(𝑋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_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Cambria Math" panose="02040503050406030204" pitchFamily="18" charset="0"/>
                  <a:cs typeface="+mn-cs"/>
                </a:rPr>
                <a:t>𝑖))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〗^</a:t>
              </a:r>
              <a:r>
                <a:rPr kumimoji="0" lang="en-US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2 </a:t>
              </a:r>
              <a:r>
                <a:rPr kumimoji="0" lang="de-DE" sz="11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Cambria Math" panose="02040503050406030204" pitchFamily="18" charset="0"/>
                  <a:ea typeface="+mn-ea"/>
                  <a:cs typeface="+mn-cs"/>
                </a:rPr>
                <a:t>)</a:t>
              </a:r>
              <a:endParaRPr kumimoji="0" lang="ru-RU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Calibri" panose="020F0502020204030204"/>
                <a:ea typeface="+mn-ea"/>
                <a:cs typeface="+mn-cs"/>
              </a:endParaRPr>
            </a:p>
          </xdr:txBody>
        </xdr:sp>
      </mc:Fallback>
    </mc:AlternateContent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2"/>
  <sheetViews>
    <sheetView tabSelected="1" topLeftCell="A13" zoomScale="120" zoomScaleNormal="120" workbookViewId="0">
      <selection activeCell="AA60" sqref="AA60:AB60"/>
    </sheetView>
  </sheetViews>
  <sheetFormatPr defaultColWidth="4.85546875" defaultRowHeight="12" x14ac:dyDescent="0.25"/>
  <cols>
    <col min="1" max="2" width="4.85546875" style="31" customWidth="1"/>
    <col min="3" max="3" width="5" style="31" customWidth="1"/>
    <col min="4" max="4" width="4.85546875" style="31"/>
    <col min="5" max="5" width="5" style="31" customWidth="1"/>
    <col min="6" max="13" width="4.85546875" style="31"/>
    <col min="14" max="15" width="4.7109375" style="31" customWidth="1"/>
    <col min="16" max="23" width="4.85546875" style="31"/>
    <col min="24" max="24" width="4.7109375" style="31" customWidth="1"/>
    <col min="25" max="27" width="4.85546875" style="31"/>
    <col min="28" max="28" width="4.85546875" style="31" customWidth="1"/>
    <col min="29" max="32" width="4.85546875" style="31"/>
    <col min="33" max="33" width="6.7109375" style="31" customWidth="1"/>
    <col min="34" max="34" width="5.85546875" style="31" customWidth="1"/>
    <col min="35" max="35" width="4.85546875" style="31"/>
    <col min="36" max="36" width="6.7109375" style="31" customWidth="1"/>
    <col min="37" max="16384" width="4.85546875" style="31"/>
  </cols>
  <sheetData>
    <row r="1" spans="1:43" ht="14.25" customHeight="1" x14ac:dyDescent="0.25">
      <c r="A1" s="49" t="s">
        <v>73</v>
      </c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</row>
    <row r="2" spans="1:43" ht="6.75" customHeight="1" x14ac:dyDescent="0.25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49"/>
      <c r="AA2" s="49"/>
      <c r="AB2" s="49"/>
      <c r="AC2" s="49"/>
      <c r="AF2" s="12"/>
      <c r="AG2" s="12"/>
    </row>
    <row r="3" spans="1:43" ht="15.75" customHeight="1" x14ac:dyDescent="0.2">
      <c r="A3" s="112" t="s">
        <v>77</v>
      </c>
      <c r="B3" s="112"/>
      <c r="C3" s="112"/>
      <c r="D3" s="112"/>
      <c r="E3" s="112"/>
      <c r="F3" s="112"/>
      <c r="G3" s="112"/>
      <c r="H3" s="112"/>
      <c r="I3" s="111" t="s">
        <v>82</v>
      </c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1"/>
      <c r="U3" s="111"/>
      <c r="V3" s="111"/>
      <c r="W3" s="111"/>
      <c r="X3" s="111"/>
      <c r="Y3" s="111"/>
      <c r="Z3" s="111"/>
      <c r="AA3" s="111"/>
      <c r="AB3" s="111"/>
      <c r="AC3" s="111"/>
      <c r="AF3" s="12"/>
      <c r="AG3" s="12"/>
    </row>
    <row r="4" spans="1:43" ht="15" customHeight="1" x14ac:dyDescent="0.25">
      <c r="A4" s="43"/>
      <c r="B4" s="44"/>
      <c r="C4" s="44"/>
      <c r="D4" s="44"/>
      <c r="E4" s="44"/>
      <c r="F4" s="44"/>
      <c r="G4" s="44"/>
      <c r="H4" s="44"/>
      <c r="I4" s="44"/>
      <c r="J4" s="109" t="s">
        <v>74</v>
      </c>
      <c r="K4" s="110"/>
      <c r="L4" s="110"/>
      <c r="M4" s="110"/>
      <c r="N4" s="110"/>
      <c r="O4" s="110"/>
      <c r="P4" s="110"/>
      <c r="Q4" s="110"/>
      <c r="R4" s="110"/>
      <c r="S4" s="110"/>
      <c r="T4" s="110"/>
      <c r="U4" s="110"/>
      <c r="V4" s="110"/>
      <c r="W4" s="110"/>
      <c r="X4" s="110"/>
      <c r="Y4" s="110"/>
      <c r="Z4" s="110"/>
      <c r="AA4" s="110"/>
      <c r="AB4" s="110"/>
      <c r="AC4" s="110"/>
      <c r="AF4" s="12"/>
      <c r="AG4" s="12"/>
    </row>
    <row r="6" spans="1:43" ht="37.5" customHeight="1" x14ac:dyDescent="0.25">
      <c r="A6" s="47" t="s">
        <v>36</v>
      </c>
      <c r="B6" s="47"/>
      <c r="C6" s="47" t="s">
        <v>0</v>
      </c>
      <c r="D6" s="47"/>
      <c r="E6" s="47"/>
      <c r="F6" s="47"/>
      <c r="G6" s="47"/>
      <c r="H6" s="47"/>
      <c r="I6" s="47" t="s">
        <v>35</v>
      </c>
      <c r="J6" s="47"/>
      <c r="K6" s="47" t="s">
        <v>1</v>
      </c>
      <c r="L6" s="104"/>
      <c r="M6" s="105" t="s">
        <v>37</v>
      </c>
      <c r="N6" s="106"/>
      <c r="O6" s="107"/>
      <c r="P6" s="108" t="s">
        <v>6</v>
      </c>
      <c r="Q6" s="47"/>
      <c r="R6" s="47"/>
      <c r="S6" s="47"/>
      <c r="T6" s="47" t="s">
        <v>34</v>
      </c>
      <c r="U6" s="104"/>
      <c r="V6" s="105" t="s">
        <v>38</v>
      </c>
      <c r="W6" s="106"/>
      <c r="X6" s="107"/>
      <c r="Y6" s="108" t="s">
        <v>40</v>
      </c>
      <c r="Z6" s="104"/>
      <c r="AA6" s="105" t="s">
        <v>39</v>
      </c>
      <c r="AB6" s="106"/>
      <c r="AC6" s="107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</row>
    <row r="7" spans="1:43" x14ac:dyDescent="0.25">
      <c r="A7" s="47"/>
      <c r="B7" s="47"/>
      <c r="C7" s="47"/>
      <c r="D7" s="47"/>
      <c r="E7" s="47"/>
      <c r="F7" s="47"/>
      <c r="G7" s="47"/>
      <c r="H7" s="47"/>
      <c r="I7" s="47"/>
      <c r="J7" s="47"/>
      <c r="K7" s="47"/>
      <c r="L7" s="104"/>
      <c r="M7" s="103" t="str">
        <f>O41</f>
        <v>мм</v>
      </c>
      <c r="N7" s="103"/>
      <c r="O7" s="103"/>
      <c r="P7" s="108"/>
      <c r="Q7" s="47"/>
      <c r="R7" s="47"/>
      <c r="S7" s="47"/>
      <c r="T7" s="47"/>
      <c r="U7" s="104"/>
      <c r="V7" s="102" t="str">
        <f>M7</f>
        <v>мм</v>
      </c>
      <c r="W7" s="102"/>
      <c r="X7" s="102"/>
      <c r="Y7" s="108"/>
      <c r="Z7" s="104"/>
      <c r="AA7" s="102" t="str">
        <f>M7</f>
        <v>мм</v>
      </c>
      <c r="AB7" s="102"/>
      <c r="AC7" s="102"/>
      <c r="AG7" s="1"/>
      <c r="AH7" s="1"/>
      <c r="AI7" s="1"/>
      <c r="AJ7" s="45"/>
      <c r="AK7" s="1"/>
      <c r="AL7" s="1"/>
      <c r="AM7" s="1"/>
      <c r="AN7" s="1"/>
      <c r="AO7" s="1"/>
      <c r="AP7" s="1"/>
      <c r="AQ7" s="1"/>
    </row>
    <row r="8" spans="1:43" ht="13.5" x14ac:dyDescent="0.25">
      <c r="A8" s="100" t="s">
        <v>10</v>
      </c>
      <c r="B8" s="100"/>
      <c r="C8" s="48" t="s">
        <v>3</v>
      </c>
      <c r="D8" s="48"/>
      <c r="E8" s="48"/>
      <c r="F8" s="48"/>
      <c r="G8" s="48"/>
      <c r="H8" s="48"/>
      <c r="I8" s="50" t="s">
        <v>11</v>
      </c>
      <c r="J8" s="50"/>
      <c r="K8" s="47" t="s">
        <v>4</v>
      </c>
      <c r="L8" s="47"/>
      <c r="M8" s="47" t="s">
        <v>46</v>
      </c>
      <c r="N8" s="47"/>
      <c r="O8" s="47"/>
      <c r="P8" s="50" t="s">
        <v>5</v>
      </c>
      <c r="Q8" s="50"/>
      <c r="R8" s="50"/>
      <c r="S8" s="50"/>
      <c r="T8" s="47" t="s">
        <v>46</v>
      </c>
      <c r="U8" s="47"/>
      <c r="V8" s="47">
        <f>IF(E39=0,"-",ROUND(E39,5))</f>
        <v>4.2700000000000004E-3</v>
      </c>
      <c r="W8" s="47"/>
      <c r="X8" s="47"/>
      <c r="Y8" s="47">
        <v>1</v>
      </c>
      <c r="Z8" s="47"/>
      <c r="AA8" s="51">
        <f>IF(E39=0,"-",ROUND(V8*Y8,5))</f>
        <v>4.2700000000000004E-3</v>
      </c>
      <c r="AB8" s="51"/>
      <c r="AC8" s="51"/>
      <c r="AG8" s="1"/>
      <c r="AH8" s="1"/>
      <c r="AI8" s="1"/>
      <c r="AJ8" s="45"/>
      <c r="AK8" s="1"/>
      <c r="AL8" s="1"/>
      <c r="AM8" s="1"/>
      <c r="AN8" s="1"/>
      <c r="AO8" s="1"/>
      <c r="AP8" s="1"/>
      <c r="AQ8" s="1"/>
    </row>
    <row r="9" spans="1:43" ht="13.5" x14ac:dyDescent="0.25">
      <c r="A9" s="100" t="s">
        <v>12</v>
      </c>
      <c r="B9" s="100"/>
      <c r="C9" s="48" t="s">
        <v>9</v>
      </c>
      <c r="D9" s="48"/>
      <c r="E9" s="48"/>
      <c r="F9" s="48"/>
      <c r="G9" s="48"/>
      <c r="H9" s="48"/>
      <c r="I9" s="50" t="s">
        <v>13</v>
      </c>
      <c r="J9" s="50"/>
      <c r="K9" s="101" t="s">
        <v>8</v>
      </c>
      <c r="L9" s="101"/>
      <c r="M9" s="101">
        <f>IF(S49=0,IF(AA49=0,K47,AA49),S49)</f>
        <v>0.03</v>
      </c>
      <c r="N9" s="101"/>
      <c r="O9" s="101"/>
      <c r="P9" s="50" t="str">
        <f>IF(R52=1,"Равномерный",IF(R53=1,"Арксинусный",IF(R54=1,"Треугольный",Q55)))</f>
        <v>Равномерный</v>
      </c>
      <c r="Q9" s="50"/>
      <c r="R9" s="50"/>
      <c r="S9" s="50"/>
      <c r="T9" s="51" t="str">
        <f>IF(R52=1,"√3",IF(R53=1,"√2",IF(R54=1,"√6",Q55)))</f>
        <v>√3</v>
      </c>
      <c r="U9" s="51"/>
      <c r="V9" s="51">
        <f>ROUND(D47,5)</f>
        <v>1.7319999999999999E-2</v>
      </c>
      <c r="W9" s="51"/>
      <c r="X9" s="51"/>
      <c r="Y9" s="47">
        <v>1</v>
      </c>
      <c r="Z9" s="47"/>
      <c r="AA9" s="47">
        <f>ROUND(V9*Y9,5)</f>
        <v>1.7319999999999999E-2</v>
      </c>
      <c r="AB9" s="47"/>
      <c r="AC9" s="47"/>
      <c r="AG9" s="1"/>
      <c r="AH9" s="1"/>
      <c r="AI9" s="1"/>
      <c r="AJ9" s="45"/>
      <c r="AK9" s="1"/>
      <c r="AL9" s="1"/>
      <c r="AM9" s="1"/>
      <c r="AN9" s="1"/>
      <c r="AO9" s="1"/>
      <c r="AP9" s="1"/>
      <c r="AQ9" s="1"/>
    </row>
    <row r="10" spans="1:43" x14ac:dyDescent="0.25">
      <c r="A10" s="50" t="s">
        <v>78</v>
      </c>
      <c r="B10" s="50"/>
      <c r="C10" s="48" t="s">
        <v>26</v>
      </c>
      <c r="D10" s="48"/>
      <c r="E10" s="48"/>
      <c r="F10" s="48"/>
      <c r="G10" s="48"/>
      <c r="H10" s="48"/>
      <c r="I10" s="50" t="s">
        <v>27</v>
      </c>
      <c r="J10" s="50"/>
      <c r="K10" s="47" t="s">
        <v>8</v>
      </c>
      <c r="L10" s="47"/>
      <c r="M10" s="47">
        <f>ROUND(IF(K60=0,IF(S60=0,AA60,S60),K60),4)</f>
        <v>2E-3</v>
      </c>
      <c r="N10" s="47"/>
      <c r="O10" s="47"/>
      <c r="P10" s="50" t="s">
        <v>24</v>
      </c>
      <c r="Q10" s="50"/>
      <c r="R10" s="50"/>
      <c r="S10" s="50"/>
      <c r="T10" s="47" t="s">
        <v>25</v>
      </c>
      <c r="U10" s="47"/>
      <c r="V10" s="47">
        <f>ROUND(D59,5)</f>
        <v>1.15E-3</v>
      </c>
      <c r="W10" s="47"/>
      <c r="X10" s="47"/>
      <c r="Y10" s="47">
        <v>1</v>
      </c>
      <c r="Z10" s="47"/>
      <c r="AA10" s="47">
        <f>ROUND(V10*Y10,5)</f>
        <v>1.15E-3</v>
      </c>
      <c r="AB10" s="47"/>
      <c r="AC10" s="47"/>
      <c r="AG10" s="1"/>
      <c r="AH10" s="1"/>
      <c r="AI10" s="1"/>
      <c r="AJ10" s="45"/>
      <c r="AK10" s="1"/>
      <c r="AL10" s="1"/>
      <c r="AM10" s="1"/>
      <c r="AN10" s="1"/>
      <c r="AO10" s="1"/>
      <c r="AP10" s="1"/>
      <c r="AQ10" s="1"/>
    </row>
    <row r="11" spans="1:43" ht="12" customHeight="1" x14ac:dyDescent="0.25">
      <c r="A11" s="47" t="s">
        <v>70</v>
      </c>
      <c r="B11" s="47"/>
      <c r="C11" s="48" t="s">
        <v>76</v>
      </c>
      <c r="D11" s="48"/>
      <c r="E11" s="48"/>
      <c r="F11" s="48"/>
      <c r="G11" s="48"/>
      <c r="H11" s="48"/>
      <c r="I11" s="47" t="s">
        <v>71</v>
      </c>
      <c r="J11" s="47"/>
      <c r="K11" s="47" t="s">
        <v>8</v>
      </c>
      <c r="L11" s="47"/>
      <c r="M11" s="47">
        <f>ROUND(SUM(K59+S59+AA59)/SQRT(6),4)</f>
        <v>8.2000000000000007E-3</v>
      </c>
      <c r="N11" s="47"/>
      <c r="O11" s="47"/>
      <c r="P11" s="50" t="s">
        <v>5</v>
      </c>
      <c r="Q11" s="50"/>
      <c r="R11" s="50"/>
      <c r="S11" s="50"/>
      <c r="T11" s="47">
        <v>2</v>
      </c>
      <c r="U11" s="47"/>
      <c r="V11" s="47">
        <f>M11/T11</f>
        <v>4.1000000000000003E-3</v>
      </c>
      <c r="W11" s="47"/>
      <c r="X11" s="47"/>
      <c r="Y11" s="47">
        <v>1</v>
      </c>
      <c r="Z11" s="47"/>
      <c r="AA11" s="47">
        <f>ROUND(V11*Y11,5)</f>
        <v>4.1000000000000003E-3</v>
      </c>
      <c r="AB11" s="47"/>
      <c r="AC11" s="47"/>
      <c r="AG11" s="1"/>
      <c r="AH11" s="1"/>
      <c r="AI11" s="1"/>
      <c r="AJ11" s="45"/>
      <c r="AK11" s="1"/>
      <c r="AL11" s="1"/>
      <c r="AM11" s="1"/>
      <c r="AN11" s="1"/>
      <c r="AO11" s="1"/>
      <c r="AP11" s="1"/>
      <c r="AQ11" s="1"/>
    </row>
    <row r="12" spans="1:43" x14ac:dyDescent="0.25">
      <c r="A12" s="96" t="s">
        <v>47</v>
      </c>
      <c r="B12" s="96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6"/>
      <c r="P12" s="96"/>
      <c r="Q12" s="96"/>
      <c r="R12" s="96"/>
      <c r="S12" s="96"/>
      <c r="T12" s="96"/>
      <c r="U12" s="96"/>
      <c r="V12" s="96"/>
      <c r="W12" s="96"/>
      <c r="X12" s="96"/>
      <c r="Y12" s="96"/>
      <c r="Z12" s="96"/>
      <c r="AA12" s="47">
        <f>ROUND(SQRT(SUMSQ(AA8:AC11)),5)</f>
        <v>1.8339999999999999E-2</v>
      </c>
      <c r="AB12" s="47"/>
      <c r="AC12" s="47"/>
      <c r="AG12" s="1"/>
      <c r="AH12" s="1"/>
      <c r="AI12" s="1"/>
      <c r="AJ12" s="45"/>
      <c r="AK12" s="1"/>
      <c r="AL12" s="1"/>
    </row>
    <row r="13" spans="1:43" x14ac:dyDescent="0.25">
      <c r="A13" s="96" t="s">
        <v>79</v>
      </c>
      <c r="B13" s="96"/>
      <c r="C13" s="96"/>
      <c r="D13" s="96"/>
      <c r="E13" s="96"/>
      <c r="F13" s="96"/>
      <c r="G13" s="96"/>
      <c r="H13" s="96"/>
      <c r="I13" s="96"/>
      <c r="J13" s="96"/>
      <c r="K13" s="96"/>
      <c r="L13" s="96"/>
      <c r="M13" s="96"/>
      <c r="N13" s="96"/>
      <c r="O13" s="96"/>
      <c r="P13" s="96"/>
      <c r="Q13" s="96"/>
      <c r="R13" s="96"/>
      <c r="S13" s="96"/>
      <c r="T13" s="96"/>
      <c r="U13" s="96"/>
      <c r="V13" s="96"/>
      <c r="W13" s="96"/>
      <c r="X13" s="96"/>
      <c r="Y13" s="96"/>
      <c r="Z13" s="96"/>
      <c r="AA13" s="47" t="s">
        <v>46</v>
      </c>
      <c r="AB13" s="47"/>
      <c r="AC13" s="47"/>
      <c r="AG13" s="1"/>
      <c r="AH13" s="1"/>
      <c r="AI13" s="1"/>
      <c r="AJ13" s="45"/>
      <c r="AK13" s="1"/>
      <c r="AL13" s="1"/>
    </row>
    <row r="14" spans="1:43" x14ac:dyDescent="0.25">
      <c r="A14" s="96" t="s">
        <v>48</v>
      </c>
      <c r="B14" s="96"/>
      <c r="C14" s="96"/>
      <c r="D14" s="96"/>
      <c r="E14" s="96"/>
      <c r="F14" s="96"/>
      <c r="G14" s="96"/>
      <c r="H14" s="96"/>
      <c r="I14" s="96"/>
      <c r="J14" s="96"/>
      <c r="K14" s="96"/>
      <c r="L14" s="96"/>
      <c r="M14" s="96"/>
      <c r="N14" s="96"/>
      <c r="O14" s="96"/>
      <c r="P14" s="96"/>
      <c r="Q14" s="96"/>
      <c r="R14" s="96"/>
      <c r="S14" s="96"/>
      <c r="T14" s="96"/>
      <c r="U14" s="96"/>
      <c r="V14" s="96"/>
      <c r="W14" s="96"/>
      <c r="X14" s="96"/>
      <c r="Y14" s="96"/>
      <c r="Z14" s="96"/>
      <c r="AA14" s="47">
        <f>AA12*2</f>
        <v>3.6679999999999997E-2</v>
      </c>
      <c r="AB14" s="47"/>
      <c r="AC14" s="47"/>
      <c r="AJ14" s="46"/>
    </row>
    <row r="15" spans="1:43" ht="12" customHeight="1" x14ac:dyDescent="0.25">
      <c r="A15" s="97" t="s">
        <v>72</v>
      </c>
      <c r="B15" s="53"/>
      <c r="C15" s="53"/>
      <c r="D15" s="53"/>
      <c r="E15" s="53"/>
      <c r="F15" s="53"/>
      <c r="G15" s="98" t="str">
        <f>"("
&amp;"Х"
&amp;" ± "&amp;ЗнЧисла(AA12*2,2)&amp;") "
&amp;O41</f>
        <v>(Х ± 0,037) мм</v>
      </c>
      <c r="H15" s="98"/>
      <c r="I15" s="98"/>
      <c r="J15" s="99" t="s">
        <v>80</v>
      </c>
      <c r="K15" s="99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J15" s="46"/>
    </row>
    <row r="16" spans="1:43" x14ac:dyDescent="0.25">
      <c r="E16" s="1"/>
      <c r="F16" s="1"/>
      <c r="G16" s="1"/>
      <c r="H16" s="1"/>
      <c r="I16" s="1"/>
      <c r="J16" s="99"/>
      <c r="K16" s="99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G16" s="1"/>
      <c r="AH16" s="1"/>
      <c r="AJ16" s="46"/>
    </row>
    <row r="17" spans="1:36" x14ac:dyDescent="0.25">
      <c r="AG17" s="1"/>
      <c r="AH17" s="1"/>
      <c r="AJ17" s="46"/>
    </row>
    <row r="18" spans="1:36" x14ac:dyDescent="0.25">
      <c r="F18" s="69" t="s">
        <v>59</v>
      </c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G18" s="1"/>
      <c r="AH18" s="1"/>
      <c r="AJ18" s="46"/>
    </row>
    <row r="19" spans="1:36" ht="15" customHeight="1" x14ac:dyDescent="0.25"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F19" s="40"/>
      <c r="AG19" s="1"/>
      <c r="AH19" s="1"/>
      <c r="AJ19" s="46"/>
    </row>
    <row r="20" spans="1:36" x14ac:dyDescent="0.25"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F20" s="40"/>
      <c r="AG20" s="1"/>
      <c r="AH20" s="1"/>
      <c r="AJ20" s="46"/>
    </row>
    <row r="21" spans="1:36" x14ac:dyDescent="0.25">
      <c r="D21" s="10"/>
      <c r="E21" s="10"/>
      <c r="F21" s="57" t="s">
        <v>60</v>
      </c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F21" s="40"/>
      <c r="AG21" s="1"/>
      <c r="AH21" s="1"/>
      <c r="AJ21" s="46"/>
    </row>
    <row r="22" spans="1:36" x14ac:dyDescent="0.25">
      <c r="F22" s="34"/>
      <c r="G22" s="34"/>
      <c r="H22" s="34"/>
      <c r="I22" s="34"/>
      <c r="J22" s="34"/>
      <c r="K22" s="34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F22" s="40"/>
      <c r="AG22" s="1"/>
      <c r="AH22" s="1"/>
      <c r="AJ22" s="46"/>
    </row>
    <row r="23" spans="1:36" x14ac:dyDescent="0.25">
      <c r="F23" s="34"/>
      <c r="G23" s="34"/>
      <c r="H23" s="34"/>
      <c r="I23" s="34"/>
      <c r="J23" s="34"/>
      <c r="K23" s="34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F23" s="40"/>
      <c r="AG23" s="1"/>
      <c r="AH23" s="1"/>
      <c r="AJ23" s="46"/>
    </row>
    <row r="24" spans="1:36" x14ac:dyDescent="0.25">
      <c r="F24" s="34"/>
      <c r="G24" s="34"/>
      <c r="H24" s="34"/>
      <c r="I24" s="57" t="s">
        <v>65</v>
      </c>
      <c r="J24" s="57"/>
      <c r="K24" s="57"/>
      <c r="L24" s="57"/>
      <c r="M24" s="57"/>
      <c r="N24" s="57"/>
      <c r="O24" s="57"/>
      <c r="P24" s="57"/>
      <c r="Q24" s="57"/>
      <c r="R24" s="57"/>
      <c r="S24" s="57"/>
      <c r="T24" s="57"/>
      <c r="U24" s="57"/>
      <c r="V24" s="57"/>
      <c r="W24" s="57"/>
      <c r="X24" s="57"/>
      <c r="Y24" s="57"/>
      <c r="Z24" s="57"/>
      <c r="AA24" s="57"/>
      <c r="AB24" s="57"/>
      <c r="AC24" s="57"/>
      <c r="AF24" s="40"/>
      <c r="AG24" s="1"/>
      <c r="AH24" s="1"/>
      <c r="AJ24" s="46"/>
    </row>
    <row r="25" spans="1:36" x14ac:dyDescent="0.25"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F25" s="40"/>
      <c r="AG25" s="1"/>
      <c r="AH25" s="1"/>
      <c r="AJ25" s="46"/>
    </row>
    <row r="26" spans="1:36" x14ac:dyDescent="0.25">
      <c r="F26" s="34"/>
      <c r="G26" s="34"/>
      <c r="H26" s="34"/>
      <c r="I26" s="34"/>
      <c r="J26" s="34"/>
      <c r="K26" s="34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F26" s="40"/>
      <c r="AG26" s="1"/>
      <c r="AH26" s="1"/>
    </row>
    <row r="27" spans="1:36" x14ac:dyDescent="0.25">
      <c r="A27" s="94" t="s">
        <v>75</v>
      </c>
      <c r="B27" s="95"/>
      <c r="C27" s="95"/>
      <c r="D27" s="95"/>
      <c r="E27" s="95"/>
      <c r="F27" s="95"/>
      <c r="G27" s="95"/>
      <c r="H27" s="95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  <c r="U27" s="95"/>
      <c r="V27" s="95"/>
      <c r="W27" s="95"/>
      <c r="X27" s="95"/>
      <c r="Y27" s="95"/>
      <c r="Z27" s="95"/>
      <c r="AA27" s="95"/>
      <c r="AB27" s="95"/>
      <c r="AC27" s="95"/>
      <c r="AF27" s="40"/>
      <c r="AG27" s="1"/>
      <c r="AH27" s="1"/>
    </row>
    <row r="28" spans="1:36" ht="25.5" customHeight="1" x14ac:dyDescent="0.25">
      <c r="A28" s="32"/>
      <c r="B28" s="57" t="s">
        <v>61</v>
      </c>
      <c r="C28" s="57"/>
      <c r="D28" s="57"/>
      <c r="E28" s="57"/>
      <c r="F28" s="57"/>
      <c r="G28" s="57"/>
      <c r="H28" s="57"/>
      <c r="I28" s="57"/>
      <c r="J28" s="57"/>
      <c r="K28" s="57"/>
      <c r="L28" s="57"/>
      <c r="M28" s="57"/>
      <c r="N28" s="57"/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F28" s="40"/>
      <c r="AG28" s="1"/>
      <c r="AH28" s="1"/>
    </row>
    <row r="29" spans="1:36" ht="13.5" customHeight="1" x14ac:dyDescent="0.25">
      <c r="A29" s="32"/>
      <c r="B29" s="33"/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F29" s="40"/>
      <c r="AG29" s="1"/>
      <c r="AH29" s="1"/>
    </row>
    <row r="30" spans="1:36" ht="26.25" customHeight="1" x14ac:dyDescent="0.25">
      <c r="A30" s="32"/>
      <c r="B30" s="57" t="s">
        <v>62</v>
      </c>
      <c r="C30" s="57"/>
      <c r="D30" s="57"/>
      <c r="E30" s="57"/>
      <c r="F30" s="57"/>
      <c r="G30" s="57"/>
      <c r="H30" s="57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F30" s="40"/>
      <c r="AG30" s="1"/>
      <c r="AH30" s="1"/>
    </row>
    <row r="31" spans="1:36" ht="13.5" customHeight="1" x14ac:dyDescent="0.25">
      <c r="A31" s="32"/>
      <c r="AF31" s="40"/>
      <c r="AG31" s="1"/>
      <c r="AH31" s="1"/>
    </row>
    <row r="32" spans="1:36" ht="25.5" customHeight="1" x14ac:dyDescent="0.25">
      <c r="A32" s="32"/>
      <c r="B32" s="57" t="s">
        <v>63</v>
      </c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F32" s="40"/>
      <c r="AG32" s="1"/>
      <c r="AH32" s="1"/>
    </row>
    <row r="33" spans="1:34" ht="11.25" customHeight="1" x14ac:dyDescent="0.25">
      <c r="A33" s="32"/>
      <c r="AF33" s="40"/>
      <c r="AG33" s="1"/>
      <c r="AH33" s="1"/>
    </row>
    <row r="34" spans="1:34" ht="24.75" customHeight="1" x14ac:dyDescent="0.25">
      <c r="A34" s="10"/>
      <c r="B34" s="57" t="s">
        <v>64</v>
      </c>
      <c r="C34" s="57"/>
      <c r="D34" s="57"/>
      <c r="E34" s="57"/>
      <c r="F34" s="57"/>
      <c r="G34" s="57"/>
      <c r="H34" s="57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F34" s="40"/>
      <c r="AG34" s="1"/>
      <c r="AH34" s="1"/>
    </row>
    <row r="35" spans="1:34" x14ac:dyDescent="0.25">
      <c r="AF35" s="40"/>
      <c r="AG35" s="1"/>
      <c r="AH35" s="1"/>
    </row>
    <row r="36" spans="1:34" x14ac:dyDescent="0.25">
      <c r="AF36" s="40"/>
      <c r="AG36" s="42"/>
      <c r="AH36" s="1"/>
    </row>
    <row r="37" spans="1:34" ht="13.5" customHeight="1" x14ac:dyDescent="0.25">
      <c r="A37" s="57" t="s">
        <v>66</v>
      </c>
      <c r="B37" s="57"/>
      <c r="C37" s="57"/>
      <c r="D37" s="57"/>
      <c r="E37" s="57"/>
      <c r="F37" s="57"/>
      <c r="G37" s="57"/>
      <c r="H37" s="57"/>
      <c r="I37" s="57"/>
      <c r="J37" s="57"/>
      <c r="K37" s="57"/>
      <c r="L37" s="57"/>
      <c r="M37" s="57"/>
      <c r="N37" s="57"/>
      <c r="O37" s="57"/>
      <c r="P37" s="57"/>
      <c r="Q37" s="57"/>
      <c r="R37" s="57"/>
      <c r="S37" s="57"/>
      <c r="T37" s="57"/>
      <c r="U37" s="57"/>
      <c r="V37" s="57"/>
      <c r="W37" s="57"/>
      <c r="X37" s="57"/>
      <c r="Y37" s="57"/>
      <c r="Z37" s="57"/>
      <c r="AA37" s="57"/>
      <c r="AB37" s="57"/>
      <c r="AC37" s="57"/>
      <c r="AF37" s="40"/>
      <c r="AG37" s="41"/>
    </row>
    <row r="38" spans="1:34" x14ac:dyDescent="0.25">
      <c r="A38" s="33"/>
      <c r="B38" s="33"/>
      <c r="C38" s="33"/>
      <c r="D38" s="33"/>
      <c r="E38" s="33"/>
      <c r="F38" s="33"/>
      <c r="G38" s="33"/>
      <c r="H38" s="33"/>
      <c r="J38" s="93" t="s">
        <v>14</v>
      </c>
      <c r="K38" s="93"/>
      <c r="L38" s="93" t="s">
        <v>15</v>
      </c>
      <c r="M38" s="93"/>
      <c r="N38" s="93" t="s">
        <v>16</v>
      </c>
      <c r="O38" s="93"/>
      <c r="P38" s="93" t="s">
        <v>17</v>
      </c>
      <c r="Q38" s="93"/>
      <c r="R38" s="93" t="s">
        <v>18</v>
      </c>
      <c r="S38" s="93"/>
      <c r="T38" s="93" t="s">
        <v>19</v>
      </c>
      <c r="U38" s="93"/>
      <c r="V38" s="93" t="s">
        <v>20</v>
      </c>
      <c r="W38" s="93"/>
      <c r="X38" s="93" t="s">
        <v>21</v>
      </c>
      <c r="Y38" s="93"/>
      <c r="Z38" s="93" t="s">
        <v>22</v>
      </c>
      <c r="AA38" s="93"/>
      <c r="AB38" s="93" t="s">
        <v>23</v>
      </c>
      <c r="AC38" s="93"/>
      <c r="AF38" s="40"/>
      <c r="AG38" s="41"/>
      <c r="AH38" s="40"/>
    </row>
    <row r="39" spans="1:34" x14ac:dyDescent="0.25">
      <c r="A39" s="33"/>
      <c r="B39" s="33"/>
      <c r="C39" s="33"/>
      <c r="D39" s="38" t="s">
        <v>7</v>
      </c>
      <c r="E39" s="90">
        <f>IF(COUNT(J39:AC39)=0,0,_xlfn.STDEV.S(J39:AC39)/SQRT(COUNT(J39:AC39)))</f>
        <v>4.2687494916210499E-3</v>
      </c>
      <c r="F39" s="90"/>
      <c r="G39" s="33" t="str">
        <f>O41</f>
        <v>мм</v>
      </c>
      <c r="H39" s="1"/>
      <c r="I39" s="33"/>
      <c r="J39" s="91">
        <v>100.06</v>
      </c>
      <c r="K39" s="92"/>
      <c r="L39" s="91">
        <v>100.04</v>
      </c>
      <c r="M39" s="92"/>
      <c r="N39" s="91">
        <v>100.06</v>
      </c>
      <c r="O39" s="92"/>
      <c r="P39" s="91">
        <v>100.08</v>
      </c>
      <c r="Q39" s="92"/>
      <c r="R39" s="91">
        <v>100.06</v>
      </c>
      <c r="S39" s="92"/>
      <c r="T39" s="91">
        <v>100.04</v>
      </c>
      <c r="U39" s="92"/>
      <c r="V39" s="91">
        <v>100.04</v>
      </c>
      <c r="W39" s="92"/>
      <c r="X39" s="91">
        <v>100.06</v>
      </c>
      <c r="Y39" s="92"/>
      <c r="Z39" s="91">
        <v>100.04</v>
      </c>
      <c r="AA39" s="92"/>
      <c r="AB39" s="91">
        <v>100.06</v>
      </c>
      <c r="AC39" s="92"/>
      <c r="AF39" s="1"/>
      <c r="AG39" s="41"/>
      <c r="AH39" s="40"/>
    </row>
    <row r="40" spans="1:34" x14ac:dyDescent="0.25">
      <c r="A40" s="33"/>
      <c r="B40" s="33"/>
      <c r="C40" s="33"/>
      <c r="D40" s="38"/>
      <c r="E40" s="19"/>
      <c r="F40" s="19"/>
      <c r="G40" s="33"/>
      <c r="H40" s="1"/>
      <c r="I40" s="33"/>
      <c r="J40" s="27"/>
      <c r="K40" s="27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F40" s="40"/>
      <c r="AG40" s="41"/>
      <c r="AH40" s="40"/>
    </row>
    <row r="41" spans="1:34" ht="12" customHeight="1" x14ac:dyDescent="0.25">
      <c r="A41" s="33"/>
      <c r="B41" s="33"/>
      <c r="C41" s="33"/>
      <c r="D41" s="33"/>
      <c r="E41" s="33"/>
      <c r="F41" s="33"/>
      <c r="G41" s="55" t="s">
        <v>51</v>
      </c>
      <c r="H41" s="55"/>
      <c r="I41" s="55"/>
      <c r="J41" s="55"/>
      <c r="K41" s="55"/>
      <c r="L41" s="55"/>
      <c r="M41" s="55"/>
      <c r="N41" s="55"/>
      <c r="O41" s="85" t="s">
        <v>69</v>
      </c>
      <c r="P41" s="86"/>
      <c r="R41" s="89" t="s">
        <v>81</v>
      </c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F41" s="1"/>
      <c r="AG41" s="41"/>
      <c r="AH41" s="40"/>
    </row>
    <row r="42" spans="1:34" x14ac:dyDescent="0.25">
      <c r="A42" s="33"/>
      <c r="B42" s="33"/>
      <c r="C42" s="33"/>
      <c r="D42" s="33"/>
      <c r="E42" s="33"/>
      <c r="F42" s="33"/>
      <c r="G42" s="55" t="s">
        <v>50</v>
      </c>
      <c r="H42" s="55"/>
      <c r="I42" s="55"/>
      <c r="J42" s="55"/>
      <c r="K42" s="55"/>
      <c r="L42" s="55"/>
      <c r="M42" s="55"/>
      <c r="N42" s="84"/>
      <c r="O42" s="85"/>
      <c r="P42" s="86"/>
      <c r="Q42" s="31" t="str">
        <f>O41</f>
        <v>мм</v>
      </c>
      <c r="AF42" s="40"/>
      <c r="AG42" s="41"/>
      <c r="AH42" s="40"/>
    </row>
    <row r="43" spans="1:34" x14ac:dyDescent="0.25">
      <c r="A43" s="33"/>
      <c r="B43" s="33"/>
      <c r="C43" s="33"/>
      <c r="D43" s="33"/>
      <c r="E43" s="33"/>
      <c r="F43" s="33"/>
      <c r="G43" s="33"/>
      <c r="H43" s="33"/>
      <c r="I43" s="33"/>
      <c r="J43" s="33"/>
      <c r="AF43" s="1"/>
      <c r="AG43" s="41"/>
      <c r="AH43" s="40"/>
    </row>
    <row r="44" spans="1:34" ht="13.5" customHeight="1" x14ac:dyDescent="0.25">
      <c r="A44" s="57" t="s">
        <v>68</v>
      </c>
      <c r="B44" s="57"/>
      <c r="C44" s="57"/>
      <c r="D44" s="57"/>
      <c r="E44" s="57"/>
      <c r="F44" s="57"/>
      <c r="G44" s="57"/>
      <c r="H44" s="57"/>
      <c r="I44" s="57"/>
      <c r="J44" s="57"/>
      <c r="K44" s="57"/>
      <c r="L44" s="57"/>
      <c r="M44" s="57"/>
      <c r="N44" s="57"/>
      <c r="O44" s="57"/>
      <c r="P44" s="57"/>
      <c r="Q44" s="57"/>
      <c r="R44" s="57"/>
      <c r="S44" s="57"/>
      <c r="T44" s="57"/>
      <c r="U44" s="57"/>
      <c r="V44" s="57"/>
      <c r="W44" s="57"/>
      <c r="X44" s="57"/>
      <c r="Y44" s="57"/>
      <c r="Z44" s="57"/>
      <c r="AA44" s="57"/>
      <c r="AB44" s="57"/>
      <c r="AC44" s="57"/>
      <c r="AF44" s="40"/>
      <c r="AG44" s="41"/>
      <c r="AH44" s="40"/>
    </row>
    <row r="45" spans="1:34" x14ac:dyDescent="0.2">
      <c r="A45" s="33"/>
      <c r="B45" s="33"/>
      <c r="C45" s="33"/>
      <c r="D45" s="33"/>
      <c r="E45" s="33"/>
      <c r="F45" s="33"/>
      <c r="G45" s="73" t="s">
        <v>29</v>
      </c>
      <c r="H45" s="74"/>
      <c r="I45" s="74"/>
      <c r="J45" s="74"/>
      <c r="K45" s="74"/>
      <c r="L45" s="74"/>
      <c r="M45" s="75"/>
      <c r="N45" s="4"/>
      <c r="O45" s="76" t="s">
        <v>28</v>
      </c>
      <c r="P45" s="77"/>
      <c r="Q45" s="77"/>
      <c r="R45" s="77"/>
      <c r="S45" s="77"/>
      <c r="T45" s="77"/>
      <c r="U45" s="78"/>
      <c r="W45" s="61" t="s">
        <v>30</v>
      </c>
      <c r="X45" s="62"/>
      <c r="Y45" s="62"/>
      <c r="Z45" s="62"/>
      <c r="AA45" s="62"/>
      <c r="AB45" s="62"/>
      <c r="AC45" s="63"/>
      <c r="AF45" s="40"/>
      <c r="AG45" s="41"/>
      <c r="AH45" s="40"/>
    </row>
    <row r="46" spans="1:34" x14ac:dyDescent="0.2">
      <c r="A46" s="33"/>
      <c r="B46" s="33"/>
      <c r="C46" s="33"/>
      <c r="D46" s="33"/>
      <c r="E46" s="33"/>
      <c r="F46" s="33"/>
      <c r="G46" s="20"/>
      <c r="H46" s="21"/>
      <c r="I46" s="21"/>
      <c r="J46" s="21"/>
      <c r="K46" s="26"/>
      <c r="L46" s="26"/>
      <c r="M46" s="22"/>
      <c r="N46" s="4"/>
      <c r="O46" s="23"/>
      <c r="P46" s="11"/>
      <c r="Q46" s="11"/>
      <c r="R46" s="11"/>
      <c r="S46" s="11"/>
      <c r="T46" s="11"/>
      <c r="U46" s="24"/>
      <c r="W46" s="25"/>
      <c r="X46" s="3"/>
      <c r="Y46" s="3"/>
      <c r="Z46" s="3"/>
      <c r="AA46" s="3"/>
      <c r="AB46" s="3"/>
      <c r="AC46" s="5"/>
      <c r="AG46" s="41"/>
      <c r="AH46" s="40"/>
    </row>
    <row r="47" spans="1:34" x14ac:dyDescent="0.2">
      <c r="A47" s="33"/>
      <c r="B47" s="33"/>
      <c r="C47" s="8" t="s">
        <v>7</v>
      </c>
      <c r="D47" s="67">
        <f>IF(S49=0,IF(AA49=0,K47/C50,AA49/C50),S49/C50)</f>
        <v>1.7320508075688773E-2</v>
      </c>
      <c r="E47" s="67"/>
      <c r="F47" s="33" t="str">
        <f>O41</f>
        <v>мм</v>
      </c>
      <c r="G47" s="71" t="s">
        <v>45</v>
      </c>
      <c r="H47" s="72"/>
      <c r="I47" s="72"/>
      <c r="J47" s="72"/>
      <c r="K47" s="79">
        <v>0.03</v>
      </c>
      <c r="L47" s="80"/>
      <c r="M47" s="5" t="str">
        <f>O41</f>
        <v>мм</v>
      </c>
      <c r="N47" s="2"/>
      <c r="O47" s="71" t="s">
        <v>45</v>
      </c>
      <c r="P47" s="72"/>
      <c r="Q47" s="72"/>
      <c r="R47" s="72"/>
      <c r="S47" s="81"/>
      <c r="T47" s="82"/>
      <c r="U47" s="5" t="s">
        <v>2</v>
      </c>
      <c r="W47" s="71" t="s">
        <v>45</v>
      </c>
      <c r="X47" s="72"/>
      <c r="Y47" s="72"/>
      <c r="Z47" s="72"/>
      <c r="AA47" s="83"/>
      <c r="AB47" s="83"/>
      <c r="AC47" s="5" t="s">
        <v>2</v>
      </c>
      <c r="AG47" s="41"/>
    </row>
    <row r="48" spans="1:34" x14ac:dyDescent="0.25">
      <c r="A48" s="33"/>
      <c r="B48" s="33"/>
      <c r="C48" s="33"/>
      <c r="D48" s="33"/>
      <c r="E48" s="33"/>
      <c r="F48" s="33"/>
      <c r="G48" s="6"/>
      <c r="H48" s="3"/>
      <c r="I48" s="3"/>
      <c r="J48" s="3"/>
      <c r="K48" s="3"/>
      <c r="L48" s="3"/>
      <c r="M48" s="15"/>
      <c r="N48" s="2"/>
      <c r="O48" s="52" t="s">
        <v>31</v>
      </c>
      <c r="P48" s="53"/>
      <c r="Q48" s="53"/>
      <c r="R48" s="53"/>
      <c r="S48" s="81"/>
      <c r="T48" s="82"/>
      <c r="U48" s="5" t="str">
        <f>O41</f>
        <v>мм</v>
      </c>
      <c r="W48" s="52" t="s">
        <v>32</v>
      </c>
      <c r="X48" s="53"/>
      <c r="Y48" s="53"/>
      <c r="Z48" s="53"/>
      <c r="AA48" s="83"/>
      <c r="AB48" s="83"/>
      <c r="AC48" s="5" t="str">
        <f>O41</f>
        <v>мм</v>
      </c>
      <c r="AG48" s="41"/>
    </row>
    <row r="49" spans="1:33" x14ac:dyDescent="0.2">
      <c r="A49" s="33"/>
      <c r="B49" s="33"/>
      <c r="C49" s="33"/>
      <c r="D49" s="33"/>
      <c r="E49" s="33"/>
      <c r="F49" s="33"/>
      <c r="G49" s="6"/>
      <c r="H49" s="3"/>
      <c r="I49" s="3"/>
      <c r="J49" s="3"/>
      <c r="K49" s="3"/>
      <c r="L49" s="3"/>
      <c r="M49" s="15"/>
      <c r="N49" s="2"/>
      <c r="O49" s="71" t="s">
        <v>33</v>
      </c>
      <c r="P49" s="72"/>
      <c r="Q49" s="72"/>
      <c r="R49" s="72"/>
      <c r="S49" s="87">
        <f>S47*S48/100</f>
        <v>0</v>
      </c>
      <c r="T49" s="88"/>
      <c r="U49" s="5" t="str">
        <f>O41</f>
        <v>мм</v>
      </c>
      <c r="W49" s="71" t="s">
        <v>33</v>
      </c>
      <c r="X49" s="72"/>
      <c r="Y49" s="72"/>
      <c r="Z49" s="72"/>
      <c r="AA49" s="54">
        <f>AA47*AA48/100</f>
        <v>0</v>
      </c>
      <c r="AB49" s="54"/>
      <c r="AC49" s="5" t="str">
        <f>O41</f>
        <v>мм</v>
      </c>
      <c r="AG49" s="41"/>
    </row>
    <row r="50" spans="1:33" x14ac:dyDescent="0.2">
      <c r="A50" s="68" t="str">
        <f>IF(SUM(R52:R54)&gt;1,"??????","k=" &amp; IF(R52=1,"√3=",IF(R53=1,"√2=",IF(R54=1,"√6=",""))))</f>
        <v>k=√3=</v>
      </c>
      <c r="B50" s="68"/>
      <c r="C50" s="69">
        <f>IF(SUM(R52:R54)&gt;1,"Неверный коэффициент",IF(R52=1,SQRT(3),IF(R53=1,SQRT(2),IF(R54=1,SQRT(6),Q55))))</f>
        <v>1.7320508075688772</v>
      </c>
      <c r="D50" s="69"/>
      <c r="E50" s="69"/>
      <c r="F50" s="70"/>
      <c r="G50" s="7"/>
      <c r="H50" s="30"/>
      <c r="I50" s="30"/>
      <c r="J50" s="30"/>
      <c r="K50" s="30"/>
      <c r="L50" s="30"/>
      <c r="M50" s="16"/>
      <c r="N50" s="2"/>
      <c r="O50" s="17"/>
      <c r="P50" s="18"/>
      <c r="Q50" s="18"/>
      <c r="R50" s="18"/>
      <c r="S50" s="30"/>
      <c r="T50" s="30"/>
      <c r="U50" s="29"/>
      <c r="W50" s="17"/>
      <c r="X50" s="18"/>
      <c r="Y50" s="18"/>
      <c r="Z50" s="18"/>
      <c r="AA50" s="30"/>
      <c r="AB50" s="30"/>
      <c r="AC50" s="29"/>
      <c r="AG50" s="41"/>
    </row>
    <row r="51" spans="1:33" x14ac:dyDescent="0.2">
      <c r="A51" s="33"/>
      <c r="B51" s="33"/>
      <c r="C51" s="33"/>
      <c r="D51" s="33"/>
      <c r="E51" s="33"/>
      <c r="F51" s="33"/>
      <c r="G51" s="9"/>
      <c r="H51" s="3"/>
      <c r="I51" s="3"/>
      <c r="J51" s="3"/>
      <c r="K51" s="3"/>
      <c r="L51" s="3"/>
      <c r="M51" s="37"/>
      <c r="N51" s="2"/>
      <c r="O51" s="35"/>
      <c r="P51" s="35"/>
      <c r="Q51" s="35"/>
      <c r="R51" s="35"/>
      <c r="S51" s="3"/>
      <c r="T51" s="3"/>
      <c r="U51" s="3"/>
      <c r="W51" s="35"/>
      <c r="X51" s="35"/>
      <c r="Y51" s="35"/>
      <c r="Z51" s="35"/>
      <c r="AA51" s="3"/>
      <c r="AB51" s="3"/>
      <c r="AC51" s="3"/>
      <c r="AG51" s="41"/>
    </row>
    <row r="52" spans="1:33" x14ac:dyDescent="0.25">
      <c r="B52" s="55" t="s">
        <v>53</v>
      </c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10" t="s">
        <v>25</v>
      </c>
      <c r="R52" s="36">
        <v>1</v>
      </c>
      <c r="S52" s="3"/>
      <c r="T52" s="113" t="s">
        <v>83</v>
      </c>
      <c r="U52" s="113"/>
      <c r="V52" s="113"/>
      <c r="W52" s="113"/>
      <c r="X52" s="113"/>
      <c r="Y52" s="113"/>
      <c r="Z52" s="113"/>
      <c r="AA52" s="113"/>
      <c r="AB52" s="113"/>
      <c r="AC52" s="113"/>
    </row>
    <row r="53" spans="1:33" x14ac:dyDescent="0.25"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55" t="s">
        <v>54</v>
      </c>
      <c r="M53" s="55"/>
      <c r="N53" s="55"/>
      <c r="O53" s="55"/>
      <c r="P53" s="55"/>
      <c r="Q53" s="10" t="s">
        <v>55</v>
      </c>
      <c r="R53" s="36">
        <v>0</v>
      </c>
      <c r="S53" s="3"/>
      <c r="T53" s="113"/>
      <c r="U53" s="113"/>
      <c r="V53" s="113"/>
      <c r="W53" s="113"/>
      <c r="X53" s="113"/>
      <c r="Y53" s="113"/>
      <c r="Z53" s="113"/>
      <c r="AA53" s="113"/>
      <c r="AB53" s="113"/>
      <c r="AC53" s="113"/>
    </row>
    <row r="54" spans="1:33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55" t="s">
        <v>57</v>
      </c>
      <c r="M54" s="55"/>
      <c r="N54" s="55"/>
      <c r="O54" s="55"/>
      <c r="P54" s="55"/>
      <c r="Q54" s="10" t="s">
        <v>56</v>
      </c>
      <c r="R54" s="36">
        <v>0</v>
      </c>
      <c r="S54" s="3"/>
      <c r="T54" s="113"/>
      <c r="U54" s="113"/>
      <c r="V54" s="113"/>
      <c r="W54" s="113"/>
      <c r="X54" s="113"/>
      <c r="Y54" s="113"/>
      <c r="Z54" s="113"/>
      <c r="AA54" s="113"/>
      <c r="AB54" s="113"/>
      <c r="AC54" s="113"/>
    </row>
    <row r="55" spans="1:33" x14ac:dyDescent="0.2">
      <c r="A55" s="10"/>
      <c r="B55" s="10"/>
      <c r="C55" s="10"/>
      <c r="D55" s="10"/>
      <c r="E55" s="55" t="s">
        <v>52</v>
      </c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36"/>
      <c r="R55" s="10"/>
      <c r="S55" s="3"/>
      <c r="T55" s="3"/>
      <c r="U55" s="3"/>
      <c r="W55" s="35"/>
      <c r="X55" s="35"/>
      <c r="Y55" s="35"/>
      <c r="Z55" s="35"/>
      <c r="AA55" s="3"/>
      <c r="AB55" s="3"/>
      <c r="AC55" s="3"/>
    </row>
    <row r="56" spans="1:33" x14ac:dyDescent="0.2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3"/>
      <c r="T56" s="3"/>
      <c r="U56" s="3"/>
      <c r="W56" s="35"/>
      <c r="X56" s="35"/>
      <c r="Y56" s="35"/>
      <c r="Z56" s="35"/>
      <c r="AA56" s="3"/>
      <c r="AB56" s="3"/>
      <c r="AC56" s="3"/>
    </row>
    <row r="57" spans="1:33" x14ac:dyDescent="0.25">
      <c r="A57" s="56" t="s">
        <v>67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</row>
    <row r="58" spans="1:33" x14ac:dyDescent="0.2">
      <c r="A58" s="33"/>
      <c r="B58" s="33"/>
      <c r="C58" s="33"/>
      <c r="D58" s="33"/>
      <c r="E58" s="33"/>
      <c r="F58" s="33"/>
      <c r="G58" s="58" t="s">
        <v>58</v>
      </c>
      <c r="H58" s="59"/>
      <c r="I58" s="59"/>
      <c r="J58" s="59"/>
      <c r="K58" s="59"/>
      <c r="L58" s="59"/>
      <c r="M58" s="60"/>
      <c r="O58" s="61" t="s">
        <v>41</v>
      </c>
      <c r="P58" s="62"/>
      <c r="Q58" s="62"/>
      <c r="R58" s="62"/>
      <c r="S58" s="62"/>
      <c r="T58" s="62"/>
      <c r="U58" s="63"/>
      <c r="W58" s="64" t="s">
        <v>49</v>
      </c>
      <c r="X58" s="65"/>
      <c r="Y58" s="65"/>
      <c r="Z58" s="65"/>
      <c r="AA58" s="65"/>
      <c r="AB58" s="65"/>
      <c r="AC58" s="66"/>
    </row>
    <row r="59" spans="1:33" x14ac:dyDescent="0.25">
      <c r="A59" s="33"/>
      <c r="B59" s="33"/>
      <c r="C59" s="39" t="s">
        <v>7</v>
      </c>
      <c r="D59" s="67">
        <f>IF(K60=0,IF(S60=0,AA60/SQRT(3),S60/SQRT(3)),K60/SQRT(3))</f>
        <v>1.1547005383792516E-3</v>
      </c>
      <c r="E59" s="67"/>
      <c r="F59" s="33" t="str">
        <f>O41</f>
        <v>мм</v>
      </c>
      <c r="G59" s="52" t="s">
        <v>42</v>
      </c>
      <c r="H59" s="53"/>
      <c r="I59" s="53"/>
      <c r="J59" s="53"/>
      <c r="K59" s="83"/>
      <c r="L59" s="83"/>
      <c r="M59" s="5" t="str">
        <f>O41</f>
        <v>мм</v>
      </c>
      <c r="O59" s="52" t="s">
        <v>43</v>
      </c>
      <c r="P59" s="53"/>
      <c r="Q59" s="53"/>
      <c r="R59" s="53"/>
      <c r="S59" s="83"/>
      <c r="T59" s="83"/>
      <c r="U59" s="5" t="str">
        <f>O41</f>
        <v>мм</v>
      </c>
      <c r="W59" s="52" t="s">
        <v>44</v>
      </c>
      <c r="X59" s="53"/>
      <c r="Y59" s="53"/>
      <c r="Z59" s="53"/>
      <c r="AA59" s="83">
        <v>0.02</v>
      </c>
      <c r="AB59" s="83"/>
      <c r="AC59" s="5" t="str">
        <f>O41</f>
        <v>мм</v>
      </c>
    </row>
    <row r="60" spans="1:33" x14ac:dyDescent="0.25">
      <c r="A60" s="33"/>
      <c r="B60" s="33"/>
      <c r="C60" s="33"/>
      <c r="D60" s="33"/>
      <c r="E60" s="33"/>
      <c r="F60" s="33"/>
      <c r="G60" s="52" t="s">
        <v>27</v>
      </c>
      <c r="H60" s="53"/>
      <c r="I60" s="53"/>
      <c r="J60" s="53"/>
      <c r="K60" s="54">
        <f>K59/SQRT(12)</f>
        <v>0</v>
      </c>
      <c r="L60" s="54"/>
      <c r="M60" s="5" t="str">
        <f>O41</f>
        <v>мм</v>
      </c>
      <c r="O60" s="52" t="s">
        <v>27</v>
      </c>
      <c r="P60" s="53"/>
      <c r="Q60" s="53"/>
      <c r="R60" s="53"/>
      <c r="S60" s="54">
        <f>S59</f>
        <v>0</v>
      </c>
      <c r="T60" s="54"/>
      <c r="U60" s="5" t="str">
        <f>O41</f>
        <v>мм</v>
      </c>
      <c r="W60" s="52" t="s">
        <v>27</v>
      </c>
      <c r="X60" s="53"/>
      <c r="Y60" s="53"/>
      <c r="Z60" s="53"/>
      <c r="AA60" s="54">
        <f>AA59/10</f>
        <v>2E-3</v>
      </c>
      <c r="AB60" s="54"/>
      <c r="AC60" s="5" t="str">
        <f>O41</f>
        <v>мм</v>
      </c>
    </row>
    <row r="61" spans="1:33" x14ac:dyDescent="0.25">
      <c r="A61" s="33"/>
      <c r="B61" s="33"/>
      <c r="C61" s="33"/>
      <c r="D61" s="33"/>
      <c r="E61" s="33"/>
      <c r="F61" s="33"/>
      <c r="G61" s="13"/>
      <c r="H61" s="14"/>
      <c r="I61" s="14"/>
      <c r="J61" s="14"/>
      <c r="K61" s="30"/>
      <c r="L61" s="30"/>
      <c r="M61" s="29"/>
      <c r="O61" s="13"/>
      <c r="P61" s="14"/>
      <c r="Q61" s="14"/>
      <c r="R61" s="14"/>
      <c r="S61" s="30"/>
      <c r="T61" s="30"/>
      <c r="U61" s="29"/>
      <c r="W61" s="13"/>
      <c r="X61" s="14"/>
      <c r="Y61" s="14"/>
      <c r="Z61" s="14"/>
      <c r="AA61" s="30"/>
      <c r="AB61" s="30"/>
      <c r="AC61" s="29"/>
    </row>
    <row r="62" spans="1:33" x14ac:dyDescent="0.25">
      <c r="A62" s="33"/>
      <c r="B62" s="33"/>
      <c r="C62" s="33"/>
      <c r="D62" s="33"/>
      <c r="E62" s="33"/>
      <c r="F62" s="33"/>
      <c r="G62" s="33"/>
      <c r="H62" s="33"/>
      <c r="I62" s="33"/>
      <c r="J62" s="33"/>
    </row>
  </sheetData>
  <mergeCells count="145">
    <mergeCell ref="A1:AC1"/>
    <mergeCell ref="V7:X7"/>
    <mergeCell ref="AA7:AC7"/>
    <mergeCell ref="A8:B8"/>
    <mergeCell ref="C8:H8"/>
    <mergeCell ref="I8:J8"/>
    <mergeCell ref="K8:L8"/>
    <mergeCell ref="M8:O8"/>
    <mergeCell ref="P8:S8"/>
    <mergeCell ref="M7:O7"/>
    <mergeCell ref="A6:B7"/>
    <mergeCell ref="C6:H7"/>
    <mergeCell ref="I6:J7"/>
    <mergeCell ref="K6:L7"/>
    <mergeCell ref="M6:O6"/>
    <mergeCell ref="V6:X6"/>
    <mergeCell ref="AA6:AC6"/>
    <mergeCell ref="P6:S7"/>
    <mergeCell ref="T6:U7"/>
    <mergeCell ref="Y6:Z7"/>
    <mergeCell ref="J4:AC4"/>
    <mergeCell ref="A3:H3"/>
    <mergeCell ref="I3:AC3"/>
    <mergeCell ref="T8:U8"/>
    <mergeCell ref="V8:X8"/>
    <mergeCell ref="Y8:Z8"/>
    <mergeCell ref="AA8:AC8"/>
    <mergeCell ref="A9:B9"/>
    <mergeCell ref="C9:H9"/>
    <mergeCell ref="I9:J9"/>
    <mergeCell ref="K9:L9"/>
    <mergeCell ref="M9:O9"/>
    <mergeCell ref="P9:S9"/>
    <mergeCell ref="A12:Z12"/>
    <mergeCell ref="AA12:AC12"/>
    <mergeCell ref="A13:Z13"/>
    <mergeCell ref="AA13:AC13"/>
    <mergeCell ref="AA14:AC14"/>
    <mergeCell ref="A15:F15"/>
    <mergeCell ref="G15:I15"/>
    <mergeCell ref="J15:AC16"/>
    <mergeCell ref="P10:S10"/>
    <mergeCell ref="F21:AC21"/>
    <mergeCell ref="I24:AC24"/>
    <mergeCell ref="A27:AC27"/>
    <mergeCell ref="B28:AC28"/>
    <mergeCell ref="B30:AC30"/>
    <mergeCell ref="B32:AC32"/>
    <mergeCell ref="A14:Z14"/>
    <mergeCell ref="G59:J59"/>
    <mergeCell ref="K59:L59"/>
    <mergeCell ref="O59:R59"/>
    <mergeCell ref="S59:T59"/>
    <mergeCell ref="W59:Z59"/>
    <mergeCell ref="AA59:AB59"/>
    <mergeCell ref="L53:P53"/>
    <mergeCell ref="F18:AC18"/>
    <mergeCell ref="T52:AC54"/>
    <mergeCell ref="B34:AC34"/>
    <mergeCell ref="A37:AC37"/>
    <mergeCell ref="E39:F39"/>
    <mergeCell ref="J39:K39"/>
    <mergeCell ref="L39:M39"/>
    <mergeCell ref="N39:O39"/>
    <mergeCell ref="P39:Q39"/>
    <mergeCell ref="R39:S39"/>
    <mergeCell ref="T39:U39"/>
    <mergeCell ref="V39:W39"/>
    <mergeCell ref="T38:U38"/>
    <mergeCell ref="V38:W38"/>
    <mergeCell ref="X38:Y38"/>
    <mergeCell ref="Z38:AA38"/>
    <mergeCell ref="AB38:AC38"/>
    <mergeCell ref="J38:K38"/>
    <mergeCell ref="L38:M38"/>
    <mergeCell ref="N38:O38"/>
    <mergeCell ref="P38:Q38"/>
    <mergeCell ref="R38:S38"/>
    <mergeCell ref="X39:Y39"/>
    <mergeCell ref="Z39:AA39"/>
    <mergeCell ref="AB39:AC39"/>
    <mergeCell ref="G42:N42"/>
    <mergeCell ref="O42:P42"/>
    <mergeCell ref="O47:R47"/>
    <mergeCell ref="S47:T47"/>
    <mergeCell ref="W47:Z47"/>
    <mergeCell ref="AA47:AB47"/>
    <mergeCell ref="G41:N41"/>
    <mergeCell ref="O41:P41"/>
    <mergeCell ref="S49:T49"/>
    <mergeCell ref="W49:Z49"/>
    <mergeCell ref="AA49:AB49"/>
    <mergeCell ref="R41:AC41"/>
    <mergeCell ref="A50:B50"/>
    <mergeCell ref="C50:F50"/>
    <mergeCell ref="B52:P52"/>
    <mergeCell ref="O49:R49"/>
    <mergeCell ref="L54:P54"/>
    <mergeCell ref="A44:AC44"/>
    <mergeCell ref="G45:M45"/>
    <mergeCell ref="O45:U45"/>
    <mergeCell ref="W45:AC45"/>
    <mergeCell ref="D47:E47"/>
    <mergeCell ref="G47:J47"/>
    <mergeCell ref="K47:L47"/>
    <mergeCell ref="O48:R48"/>
    <mergeCell ref="S48:T48"/>
    <mergeCell ref="W48:Z48"/>
    <mergeCell ref="AA48:AB48"/>
    <mergeCell ref="G60:J60"/>
    <mergeCell ref="K60:L60"/>
    <mergeCell ref="O60:R60"/>
    <mergeCell ref="S60:T60"/>
    <mergeCell ref="W60:Z60"/>
    <mergeCell ref="AA60:AB60"/>
    <mergeCell ref="E55:P55"/>
    <mergeCell ref="A57:AC57"/>
    <mergeCell ref="G58:M58"/>
    <mergeCell ref="O58:U58"/>
    <mergeCell ref="W58:AC58"/>
    <mergeCell ref="D59:E59"/>
    <mergeCell ref="Y11:Z11"/>
    <mergeCell ref="AA11:AC11"/>
    <mergeCell ref="C11:H11"/>
    <mergeCell ref="A2:AC2"/>
    <mergeCell ref="A11:B11"/>
    <mergeCell ref="I11:J11"/>
    <mergeCell ref="K11:L11"/>
    <mergeCell ref="M11:O11"/>
    <mergeCell ref="P11:S11"/>
    <mergeCell ref="T11:U11"/>
    <mergeCell ref="V11:X11"/>
    <mergeCell ref="T10:U10"/>
    <mergeCell ref="V10:X10"/>
    <mergeCell ref="Y10:Z10"/>
    <mergeCell ref="AA10:AC10"/>
    <mergeCell ref="T9:U9"/>
    <mergeCell ref="V9:X9"/>
    <mergeCell ref="Y9:Z9"/>
    <mergeCell ref="AA9:AC9"/>
    <mergeCell ref="A10:B10"/>
    <mergeCell ref="C10:H10"/>
    <mergeCell ref="I10:J10"/>
    <mergeCell ref="K10:L10"/>
    <mergeCell ref="M10:O10"/>
  </mergeCells>
  <pageMargins left="0.31496062992125984" right="0.31496062992125984" top="0.39370078740157483" bottom="0.39370078740157483" header="0" footer="0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БН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2022-04-29T08:30:34Z</dcterms:modified>
</cp:coreProperties>
</file>