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436D025A-D854-4D28-BD25-8D7CF1BBED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свещенност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1" l="1"/>
  <c r="D14" i="1" s="1"/>
  <c r="E27" i="1"/>
  <c r="A19" i="1"/>
  <c r="A18" i="1"/>
  <c r="A17" i="1"/>
  <c r="A16" i="1"/>
  <c r="A15" i="1"/>
  <c r="A27" i="1" l="1"/>
  <c r="I15" i="1"/>
  <c r="M15" i="1" s="1"/>
  <c r="I16" i="1"/>
  <c r="M16" i="1" s="1"/>
  <c r="I17" i="1"/>
  <c r="M17" i="1" s="1"/>
  <c r="I18" i="1"/>
  <c r="M18" i="1" s="1"/>
  <c r="I19" i="1"/>
  <c r="M19" i="1" s="1"/>
  <c r="Q14" i="1" s="1"/>
  <c r="W14" i="1" s="1"/>
  <c r="I14" i="1"/>
  <c r="M14" i="1" s="1"/>
  <c r="I27" i="1"/>
  <c r="O27" i="1" s="1"/>
  <c r="U27" i="1" s="1"/>
  <c r="D34" i="1" l="1"/>
</calcChain>
</file>

<file path=xl/sharedStrings.xml><?xml version="1.0" encoding="utf-8"?>
<sst xmlns="http://schemas.openxmlformats.org/spreadsheetml/2006/main" count="31" uniqueCount="21">
  <si>
    <t>Погрешность прибора</t>
  </si>
  <si>
    <t>Используемый прибор</t>
  </si>
  <si>
    <r>
      <t>люксметр-пульсметр  "Аргус -07"  (</t>
    </r>
    <r>
      <rPr>
        <i/>
        <sz val="11"/>
        <color theme="1"/>
        <rFont val="Times New Roman"/>
        <family val="1"/>
        <charset val="204"/>
      </rPr>
      <t>указать заводской номер, сведения о поверке</t>
    </r>
    <r>
      <rPr>
        <sz val="11"/>
        <color theme="1"/>
        <rFont val="Times New Roman"/>
        <family val="1"/>
        <charset val="204"/>
      </rPr>
      <t>)</t>
    </r>
  </si>
  <si>
    <t xml:space="preserve">допускаемая основная относительная погрешность измерений освещенности </t>
  </si>
  <si>
    <t>%</t>
  </si>
  <si>
    <t>Показания прибора</t>
  </si>
  <si>
    <t>Показания прибора, лк</t>
  </si>
  <si>
    <t>Расчет неопределенности по методу А</t>
  </si>
  <si>
    <t>лк</t>
  </si>
  <si>
    <t>Среднее арифметическое</t>
  </si>
  <si>
    <r>
      <t>Е</t>
    </r>
    <r>
      <rPr>
        <i/>
        <vertAlign val="subscript"/>
        <sz val="14"/>
        <color theme="1"/>
        <rFont val="Times New Roman"/>
        <family val="1"/>
        <charset val="204"/>
      </rPr>
      <t>i</t>
    </r>
  </si>
  <si>
    <t>Неопределенность по методу А</t>
  </si>
  <si>
    <r>
      <t xml:space="preserve">Количество измерений , </t>
    </r>
    <r>
      <rPr>
        <i/>
        <sz val="11"/>
        <color theme="1"/>
        <rFont val="Times New Roman"/>
        <family val="1"/>
        <charset val="204"/>
      </rPr>
      <t>п</t>
    </r>
  </si>
  <si>
    <t>Расчет неопределенности по типу Б</t>
  </si>
  <si>
    <t>Абсолютная погрешность среднего зачения</t>
  </si>
  <si>
    <r>
      <t xml:space="preserve">Погрешность прибора
</t>
    </r>
    <r>
      <rPr>
        <sz val="14"/>
        <color theme="1"/>
        <rFont val="Times New Roman"/>
        <family val="1"/>
        <charset val="204"/>
      </rPr>
      <t>δ</t>
    </r>
  </si>
  <si>
    <t>Неопределенность 
по типу Б</t>
  </si>
  <si>
    <t>Суммарная стандартная неопределенность</t>
  </si>
  <si>
    <t>Среднее арифме-тическое</t>
  </si>
  <si>
    <t xml:space="preserve"> </t>
  </si>
  <si>
    <r>
      <rPr>
        <b/>
        <sz val="14"/>
        <color theme="1"/>
        <rFont val="Times New Roman"/>
        <family val="1"/>
        <charset val="204"/>
      </rPr>
      <t>Пример расчета неопределенности при прямых измерениях</t>
    </r>
    <r>
      <rPr>
        <b/>
        <sz val="11"/>
        <color theme="1"/>
        <rFont val="Times New Roman"/>
        <family val="1"/>
        <charset val="204"/>
      </rPr>
      <t xml:space="preserve">
 </t>
    </r>
    <r>
      <rPr>
        <b/>
        <sz val="16"/>
        <color theme="1"/>
        <rFont val="Times New Roman"/>
        <family val="1"/>
        <charset val="204"/>
      </rPr>
      <t xml:space="preserve">ОСВЕЩЕНИЕ </t>
    </r>
    <r>
      <rPr>
        <b/>
        <sz val="11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</si>
</sst>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vertAlign val="subscript"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2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emf"/><Relationship Id="rId7" Type="http://schemas.openxmlformats.org/officeDocument/2006/relationships/image" Target="../media/image7.wmf"/><Relationship Id="rId2" Type="http://schemas.openxmlformats.org/officeDocument/2006/relationships/image" Target="../media/image2.emf"/><Relationship Id="rId1" Type="http://schemas.openxmlformats.org/officeDocument/2006/relationships/image" Target="../media/image1.w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w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10</xdr:row>
          <xdr:rowOff>171450</xdr:rowOff>
        </xdr:from>
        <xdr:to>
          <xdr:col>6</xdr:col>
          <xdr:colOff>161925</xdr:colOff>
          <xdr:row>11</xdr:row>
          <xdr:rowOff>533400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F7C4068-FCC8-458F-8FAC-49EED622EF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10</xdr:row>
          <xdr:rowOff>104775</xdr:rowOff>
        </xdr:from>
        <xdr:to>
          <xdr:col>11</xdr:col>
          <xdr:colOff>19050</xdr:colOff>
          <xdr:row>11</xdr:row>
          <xdr:rowOff>257175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DD61600-B8AC-4170-9983-B71C1D931C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10</xdr:row>
          <xdr:rowOff>76200</xdr:rowOff>
        </xdr:from>
        <xdr:to>
          <xdr:col>15</xdr:col>
          <xdr:colOff>180975</xdr:colOff>
          <xdr:row>11</xdr:row>
          <xdr:rowOff>247650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912B356A-3AFD-4984-8CCE-2C3F559872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10</xdr:row>
          <xdr:rowOff>133350</xdr:rowOff>
        </xdr:from>
        <xdr:to>
          <xdr:col>21</xdr:col>
          <xdr:colOff>161925</xdr:colOff>
          <xdr:row>11</xdr:row>
          <xdr:rowOff>533400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9D87723-8ACF-4BA7-9DCF-D512B07422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28575</xdr:rowOff>
        </xdr:from>
        <xdr:to>
          <xdr:col>24</xdr:col>
          <xdr:colOff>390525</xdr:colOff>
          <xdr:row>11</xdr:row>
          <xdr:rowOff>466725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67DBBE-72D3-4006-B513-FD49C783C8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24</xdr:row>
          <xdr:rowOff>466725</xdr:rowOff>
        </xdr:from>
        <xdr:to>
          <xdr:col>12</xdr:col>
          <xdr:colOff>123825</xdr:colOff>
          <xdr:row>24</xdr:row>
          <xdr:rowOff>723900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5A44A24-8BB9-4AD0-BDA2-B84A1C2A2A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24</xdr:row>
          <xdr:rowOff>266700</xdr:rowOff>
        </xdr:from>
        <xdr:to>
          <xdr:col>19</xdr:col>
          <xdr:colOff>28575</xdr:colOff>
          <xdr:row>24</xdr:row>
          <xdr:rowOff>847725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9943E203-4DD2-4586-8420-4E2E4667C6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31</xdr:row>
          <xdr:rowOff>66675</xdr:rowOff>
        </xdr:from>
        <xdr:to>
          <xdr:col>17</xdr:col>
          <xdr:colOff>104775</xdr:colOff>
          <xdr:row>31</xdr:row>
          <xdr:rowOff>581025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84D4D492-7F48-4589-AC0D-2DF07D2904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24</xdr:row>
          <xdr:rowOff>152400</xdr:rowOff>
        </xdr:from>
        <xdr:to>
          <xdr:col>24</xdr:col>
          <xdr:colOff>200025</xdr:colOff>
          <xdr:row>24</xdr:row>
          <xdr:rowOff>647700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BB896BD9-CC40-48A5-925E-E73B223EA9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w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20" Type="http://schemas.openxmlformats.org/officeDocument/2006/relationships/oleObject" Target="../embeddings/oleObject9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wmf"/><Relationship Id="rId5" Type="http://schemas.openxmlformats.org/officeDocument/2006/relationships/image" Target="../media/image1.wmf"/><Relationship Id="rId15" Type="http://schemas.openxmlformats.org/officeDocument/2006/relationships/image" Target="../media/image6.emf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w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2"/>
  <sheetViews>
    <sheetView tabSelected="1" workbookViewId="0">
      <selection sqref="A1:Y2"/>
    </sheetView>
  </sheetViews>
  <sheetFormatPr defaultRowHeight="15" x14ac:dyDescent="0.25"/>
  <cols>
    <col min="1" max="23" width="3.42578125" customWidth="1"/>
    <col min="24" max="24" width="4.7109375" customWidth="1"/>
    <col min="25" max="25" width="7.140625" customWidth="1"/>
    <col min="26" max="42" width="3.42578125" customWidth="1"/>
  </cols>
  <sheetData>
    <row r="1" spans="1:25" ht="28.5" customHeight="1" x14ac:dyDescent="0.25">
      <c r="A1" s="6" t="s">
        <v>20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17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6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9" t="s">
        <v>2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31.5" customHeight="1" x14ac:dyDescent="0.25">
      <c r="A5" s="8" t="s">
        <v>0</v>
      </c>
      <c r="B5" s="8"/>
      <c r="C5" s="8"/>
      <c r="D5" s="8"/>
      <c r="E5" s="8"/>
      <c r="F5" s="8"/>
      <c r="G5" s="8"/>
      <c r="H5" s="8"/>
      <c r="I5" s="8"/>
      <c r="J5" s="10" t="s">
        <v>3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5">
        <v>8</v>
      </c>
      <c r="X5" s="4" t="s">
        <v>4</v>
      </c>
      <c r="Y5" s="2"/>
    </row>
    <row r="6" spans="1:25" x14ac:dyDescent="0.25">
      <c r="A6" s="16" t="s">
        <v>6</v>
      </c>
      <c r="B6" s="16"/>
      <c r="C6" s="16"/>
      <c r="D6" s="16"/>
      <c r="E6" s="16"/>
      <c r="F6" s="16"/>
      <c r="G6" s="16"/>
      <c r="H6" s="16"/>
      <c r="I6" s="16"/>
      <c r="J6" s="11">
        <v>388</v>
      </c>
      <c r="K6" s="11"/>
      <c r="L6" s="11">
        <v>387</v>
      </c>
      <c r="M6" s="11"/>
      <c r="N6" s="11">
        <v>369</v>
      </c>
      <c r="O6" s="11"/>
      <c r="P6" s="11">
        <v>369</v>
      </c>
      <c r="Q6" s="11"/>
      <c r="R6" s="11">
        <v>370</v>
      </c>
      <c r="S6" s="11"/>
      <c r="T6" s="11">
        <v>372</v>
      </c>
      <c r="U6" s="11"/>
      <c r="V6" s="12"/>
      <c r="W6" s="12"/>
      <c r="X6" s="12"/>
      <c r="Y6" s="12"/>
    </row>
    <row r="7" spans="1:25" x14ac:dyDescent="0.25">
      <c r="A7" s="16"/>
      <c r="B7" s="16"/>
      <c r="C7" s="16"/>
      <c r="D7" s="16"/>
      <c r="E7" s="16"/>
      <c r="F7" s="16"/>
      <c r="G7" s="16"/>
      <c r="H7" s="16"/>
      <c r="I7" s="16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  <c r="W7" s="12"/>
      <c r="X7" s="12"/>
      <c r="Y7" s="12"/>
    </row>
    <row r="8" spans="1:25" ht="22.5" customHeight="1" x14ac:dyDescent="0.25">
      <c r="A8" s="14" t="s">
        <v>12</v>
      </c>
      <c r="B8" s="14"/>
      <c r="C8" s="14"/>
      <c r="D8" s="14"/>
      <c r="E8" s="14"/>
      <c r="F8" s="14"/>
      <c r="G8" s="14"/>
      <c r="H8" s="14"/>
      <c r="I8" s="14"/>
      <c r="J8" s="15">
        <v>6</v>
      </c>
      <c r="K8" s="1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12" t="s">
        <v>7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</row>
    <row r="10" spans="1:25" ht="15" customHeight="1" x14ac:dyDescent="0.25">
      <c r="A10" s="13" t="s">
        <v>5</v>
      </c>
      <c r="B10" s="13"/>
      <c r="C10" s="13"/>
      <c r="D10" s="13" t="s">
        <v>9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 t="s">
        <v>11</v>
      </c>
      <c r="R10" s="13"/>
      <c r="S10" s="13"/>
      <c r="T10" s="13"/>
      <c r="U10" s="13"/>
      <c r="V10" s="13"/>
      <c r="W10" s="13"/>
      <c r="X10" s="13"/>
      <c r="Y10" s="13"/>
    </row>
    <row r="11" spans="1:25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48.75" customHeight="1" x14ac:dyDescent="0.25">
      <c r="A12" s="19" t="s">
        <v>10</v>
      </c>
      <c r="B12" s="19"/>
      <c r="C12" s="1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x14ac:dyDescent="0.25">
      <c r="A13" s="17" t="s">
        <v>8</v>
      </c>
      <c r="B13" s="17"/>
      <c r="C13" s="17"/>
      <c r="D13" s="17" t="s">
        <v>8</v>
      </c>
      <c r="E13" s="17"/>
      <c r="F13" s="17"/>
      <c r="G13" s="17"/>
      <c r="H13" s="17"/>
      <c r="I13" s="17" t="s">
        <v>8</v>
      </c>
      <c r="J13" s="17"/>
      <c r="K13" s="17"/>
      <c r="L13" s="17"/>
      <c r="M13" s="13"/>
      <c r="N13" s="13"/>
      <c r="O13" s="13"/>
      <c r="P13" s="13"/>
      <c r="Q13" s="13" t="s">
        <v>8</v>
      </c>
      <c r="R13" s="13"/>
      <c r="S13" s="13"/>
      <c r="T13" s="13"/>
      <c r="U13" s="13"/>
      <c r="V13" s="13"/>
      <c r="W13" s="13" t="s">
        <v>4</v>
      </c>
      <c r="X13" s="13"/>
      <c r="Y13" s="13"/>
    </row>
    <row r="14" spans="1:25" x14ac:dyDescent="0.25">
      <c r="A14" s="17">
        <f>J6</f>
        <v>388</v>
      </c>
      <c r="B14" s="17"/>
      <c r="C14" s="17"/>
      <c r="D14" s="18">
        <f>ROUND(AVERAGE(A14:C19),0)</f>
        <v>376</v>
      </c>
      <c r="E14" s="18"/>
      <c r="F14" s="18"/>
      <c r="G14" s="18"/>
      <c r="H14" s="18"/>
      <c r="I14" s="13">
        <f>$D$14-A14</f>
        <v>-12</v>
      </c>
      <c r="J14" s="13"/>
      <c r="K14" s="13"/>
      <c r="L14" s="13"/>
      <c r="M14" s="17">
        <f>I14^2</f>
        <v>144</v>
      </c>
      <c r="N14" s="17"/>
      <c r="O14" s="17"/>
      <c r="P14" s="17"/>
      <c r="Q14" s="27">
        <f>ROUND((SUM(M14:P19)/(J8*(J8-1))),1)</f>
        <v>13.8</v>
      </c>
      <c r="R14" s="27"/>
      <c r="S14" s="27"/>
      <c r="T14" s="27"/>
      <c r="U14" s="27"/>
      <c r="V14" s="27"/>
      <c r="W14" s="18">
        <f>ROUND(Q14/D14*100,1)</f>
        <v>3.7</v>
      </c>
      <c r="X14" s="18"/>
      <c r="Y14" s="18"/>
    </row>
    <row r="15" spans="1:25" x14ac:dyDescent="0.25">
      <c r="A15" s="17">
        <f>L6</f>
        <v>387</v>
      </c>
      <c r="B15" s="17"/>
      <c r="C15" s="17"/>
      <c r="D15" s="18"/>
      <c r="E15" s="18"/>
      <c r="F15" s="18"/>
      <c r="G15" s="18"/>
      <c r="H15" s="18"/>
      <c r="I15" s="13">
        <f t="shared" ref="I15:I19" si="0">$D$14-A15</f>
        <v>-11</v>
      </c>
      <c r="J15" s="13"/>
      <c r="K15" s="13"/>
      <c r="L15" s="13"/>
      <c r="M15" s="17">
        <f t="shared" ref="M15:M19" si="1">I15^2</f>
        <v>121</v>
      </c>
      <c r="N15" s="17"/>
      <c r="O15" s="17"/>
      <c r="P15" s="17"/>
      <c r="Q15" s="27"/>
      <c r="R15" s="27"/>
      <c r="S15" s="27"/>
      <c r="T15" s="27"/>
      <c r="U15" s="27"/>
      <c r="V15" s="27"/>
      <c r="W15" s="18"/>
      <c r="X15" s="18"/>
      <c r="Y15" s="18"/>
    </row>
    <row r="16" spans="1:25" x14ac:dyDescent="0.25">
      <c r="A16" s="17">
        <f>N6</f>
        <v>369</v>
      </c>
      <c r="B16" s="17"/>
      <c r="C16" s="17"/>
      <c r="D16" s="18"/>
      <c r="E16" s="18"/>
      <c r="F16" s="18"/>
      <c r="G16" s="18"/>
      <c r="H16" s="18"/>
      <c r="I16" s="13">
        <f t="shared" si="0"/>
        <v>7</v>
      </c>
      <c r="J16" s="13"/>
      <c r="K16" s="13"/>
      <c r="L16" s="13"/>
      <c r="M16" s="17">
        <f t="shared" si="1"/>
        <v>49</v>
      </c>
      <c r="N16" s="17"/>
      <c r="O16" s="17"/>
      <c r="P16" s="17"/>
      <c r="Q16" s="27"/>
      <c r="R16" s="27"/>
      <c r="S16" s="27"/>
      <c r="T16" s="27"/>
      <c r="U16" s="27"/>
      <c r="V16" s="27"/>
      <c r="W16" s="18"/>
      <c r="X16" s="18"/>
      <c r="Y16" s="18"/>
    </row>
    <row r="17" spans="1:38" x14ac:dyDescent="0.25">
      <c r="A17" s="17">
        <f>P6</f>
        <v>369</v>
      </c>
      <c r="B17" s="17"/>
      <c r="C17" s="17"/>
      <c r="D17" s="18"/>
      <c r="E17" s="18"/>
      <c r="F17" s="18"/>
      <c r="G17" s="18"/>
      <c r="H17" s="18"/>
      <c r="I17" s="13">
        <f t="shared" si="0"/>
        <v>7</v>
      </c>
      <c r="J17" s="13"/>
      <c r="K17" s="13"/>
      <c r="L17" s="13"/>
      <c r="M17" s="17">
        <f t="shared" si="1"/>
        <v>49</v>
      </c>
      <c r="N17" s="17"/>
      <c r="O17" s="17"/>
      <c r="P17" s="17"/>
      <c r="Q17" s="27"/>
      <c r="R17" s="27"/>
      <c r="S17" s="27"/>
      <c r="T17" s="27"/>
      <c r="U17" s="27"/>
      <c r="V17" s="27"/>
      <c r="W17" s="18"/>
      <c r="X17" s="18"/>
      <c r="Y17" s="18"/>
    </row>
    <row r="18" spans="1:38" x14ac:dyDescent="0.25">
      <c r="A18" s="17">
        <f>R6</f>
        <v>370</v>
      </c>
      <c r="B18" s="17"/>
      <c r="C18" s="17"/>
      <c r="D18" s="18"/>
      <c r="E18" s="18"/>
      <c r="F18" s="18"/>
      <c r="G18" s="18"/>
      <c r="H18" s="18"/>
      <c r="I18" s="13">
        <f t="shared" si="0"/>
        <v>6</v>
      </c>
      <c r="J18" s="13"/>
      <c r="K18" s="13"/>
      <c r="L18" s="13"/>
      <c r="M18" s="17">
        <f t="shared" si="1"/>
        <v>36</v>
      </c>
      <c r="N18" s="17"/>
      <c r="O18" s="17"/>
      <c r="P18" s="17"/>
      <c r="Q18" s="27"/>
      <c r="R18" s="27"/>
      <c r="S18" s="27"/>
      <c r="T18" s="27"/>
      <c r="U18" s="27"/>
      <c r="V18" s="27"/>
      <c r="W18" s="18"/>
      <c r="X18" s="18"/>
      <c r="Y18" s="18"/>
    </row>
    <row r="19" spans="1:38" x14ac:dyDescent="0.25">
      <c r="A19" s="17">
        <f>T6</f>
        <v>372</v>
      </c>
      <c r="B19" s="17"/>
      <c r="C19" s="17"/>
      <c r="D19" s="18"/>
      <c r="E19" s="18"/>
      <c r="F19" s="18"/>
      <c r="G19" s="18"/>
      <c r="H19" s="18"/>
      <c r="I19" s="13">
        <f t="shared" si="0"/>
        <v>4</v>
      </c>
      <c r="J19" s="13"/>
      <c r="K19" s="13"/>
      <c r="L19" s="13"/>
      <c r="M19" s="17">
        <f t="shared" si="1"/>
        <v>16</v>
      </c>
      <c r="N19" s="17"/>
      <c r="O19" s="17"/>
      <c r="P19" s="17"/>
      <c r="Q19" s="27"/>
      <c r="R19" s="27"/>
      <c r="S19" s="27"/>
      <c r="T19" s="27"/>
      <c r="U19" s="27"/>
      <c r="V19" s="27"/>
      <c r="W19" s="18"/>
      <c r="X19" s="18"/>
      <c r="Y19" s="18"/>
    </row>
    <row r="20" spans="1:38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38" x14ac:dyDescent="0.25">
      <c r="A21" s="33" t="s">
        <v>13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</row>
    <row r="22" spans="1:38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38" ht="18.75" customHeight="1" x14ac:dyDescent="0.25">
      <c r="A23" s="17" t="s">
        <v>18</v>
      </c>
      <c r="B23" s="17"/>
      <c r="C23" s="17"/>
      <c r="D23" s="17"/>
      <c r="E23" s="17" t="s">
        <v>15</v>
      </c>
      <c r="F23" s="17"/>
      <c r="G23" s="17"/>
      <c r="H23" s="17"/>
      <c r="I23" s="32" t="s">
        <v>14</v>
      </c>
      <c r="J23" s="32"/>
      <c r="K23" s="32"/>
      <c r="L23" s="32"/>
      <c r="M23" s="32"/>
      <c r="N23" s="32"/>
      <c r="O23" s="32" t="s">
        <v>16</v>
      </c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38" ht="15" customHeight="1" x14ac:dyDescent="0.25">
      <c r="A24" s="17"/>
      <c r="B24" s="17"/>
      <c r="C24" s="17"/>
      <c r="D24" s="17"/>
      <c r="E24" s="17"/>
      <c r="F24" s="17"/>
      <c r="G24" s="17"/>
      <c r="H24" s="17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</row>
    <row r="25" spans="1:38" ht="69" customHeight="1" x14ac:dyDescent="0.25">
      <c r="A25" s="17"/>
      <c r="B25" s="17"/>
      <c r="C25" s="17"/>
      <c r="D25" s="17"/>
      <c r="E25" s="17"/>
      <c r="F25" s="17"/>
      <c r="G25" s="17"/>
      <c r="H25" s="17"/>
      <c r="I25" s="32"/>
      <c r="J25" s="32"/>
      <c r="K25" s="32"/>
      <c r="L25" s="32"/>
      <c r="M25" s="32"/>
      <c r="N25" s="32"/>
      <c r="O25" s="31"/>
      <c r="P25" s="31"/>
      <c r="Q25" s="31"/>
      <c r="R25" s="31"/>
      <c r="S25" s="31"/>
      <c r="T25" s="31"/>
      <c r="U25" s="26"/>
      <c r="V25" s="26"/>
      <c r="W25" s="26"/>
      <c r="X25" s="26"/>
      <c r="Y25" s="26"/>
    </row>
    <row r="26" spans="1:38" x14ac:dyDescent="0.25">
      <c r="A26" s="13" t="s">
        <v>8</v>
      </c>
      <c r="B26" s="13"/>
      <c r="C26" s="13"/>
      <c r="D26" s="13"/>
      <c r="E26" s="13" t="s">
        <v>4</v>
      </c>
      <c r="F26" s="13"/>
      <c r="G26" s="13"/>
      <c r="H26" s="13"/>
      <c r="I26" s="13" t="s">
        <v>8</v>
      </c>
      <c r="J26" s="13"/>
      <c r="K26" s="13"/>
      <c r="L26" s="13"/>
      <c r="M26" s="13"/>
      <c r="N26" s="13"/>
      <c r="O26" s="13" t="s">
        <v>8</v>
      </c>
      <c r="P26" s="13"/>
      <c r="Q26" s="13"/>
      <c r="R26" s="13"/>
      <c r="S26" s="13"/>
      <c r="T26" s="13"/>
      <c r="U26" s="26" t="s">
        <v>4</v>
      </c>
      <c r="V26" s="26"/>
      <c r="W26" s="26"/>
      <c r="X26" s="26"/>
      <c r="Y26" s="26"/>
    </row>
    <row r="27" spans="1:38" x14ac:dyDescent="0.25">
      <c r="A27" s="17">
        <f>D14</f>
        <v>376</v>
      </c>
      <c r="B27" s="17"/>
      <c r="C27" s="17"/>
      <c r="D27" s="17"/>
      <c r="E27" s="17">
        <f>W5</f>
        <v>8</v>
      </c>
      <c r="F27" s="17"/>
      <c r="G27" s="17"/>
      <c r="H27" s="17"/>
      <c r="I27" s="17">
        <f>0.01*A27*E27</f>
        <v>30.080000000000002</v>
      </c>
      <c r="J27" s="17"/>
      <c r="K27" s="17"/>
      <c r="L27" s="17"/>
      <c r="M27" s="17"/>
      <c r="N27" s="17"/>
      <c r="O27" s="17">
        <f>ROUND(I27/SQRT(3),1)</f>
        <v>17.399999999999999</v>
      </c>
      <c r="P27" s="17"/>
      <c r="Q27" s="17"/>
      <c r="R27" s="17"/>
      <c r="S27" s="17"/>
      <c r="T27" s="17"/>
      <c r="U27" s="27">
        <f>ROUND((O27/A27)*100,1)</f>
        <v>4.5999999999999996</v>
      </c>
      <c r="V27" s="27"/>
      <c r="W27" s="27"/>
      <c r="X27" s="27"/>
      <c r="Y27" s="27"/>
    </row>
    <row r="28" spans="1:3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27"/>
      <c r="V28" s="27"/>
      <c r="W28" s="27"/>
      <c r="X28" s="27"/>
      <c r="Y28" s="27"/>
    </row>
    <row r="29" spans="1:38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38" x14ac:dyDescent="0.25">
      <c r="A30" s="3"/>
      <c r="B30" s="3"/>
      <c r="C30" s="3"/>
      <c r="X30" s="3"/>
      <c r="Y30" s="3"/>
      <c r="AL30" t="s">
        <v>19</v>
      </c>
    </row>
    <row r="31" spans="1:38" ht="15" customHeight="1" x14ac:dyDescent="0.25">
      <c r="A31" s="3"/>
      <c r="D31" s="28" t="s">
        <v>17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30"/>
      <c r="Y31" s="3"/>
    </row>
    <row r="32" spans="1:38" ht="55.5" customHeight="1" x14ac:dyDescent="0.25">
      <c r="A32" s="3"/>
      <c r="D32" s="28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30"/>
      <c r="Y32" s="3"/>
    </row>
    <row r="33" spans="1:25" x14ac:dyDescent="0.25">
      <c r="A33" s="3"/>
      <c r="D33" s="20" t="s">
        <v>4</v>
      </c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2"/>
      <c r="Y33" s="3"/>
    </row>
    <row r="34" spans="1:25" x14ac:dyDescent="0.25">
      <c r="A34" s="3"/>
      <c r="D34" s="23">
        <f>ROUND(SQRT(W14^2+U27^2),1)</f>
        <v>5.9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5"/>
      <c r="Y34" s="3"/>
    </row>
    <row r="35" spans="1:25" x14ac:dyDescent="0.25">
      <c r="A35" s="3"/>
      <c r="D35" s="23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5"/>
      <c r="Y35" s="3"/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</sheetData>
  <sheetProtection selectLockedCells="1"/>
  <mergeCells count="72">
    <mergeCell ref="A19:C19"/>
    <mergeCell ref="D14:H19"/>
    <mergeCell ref="I15:L15"/>
    <mergeCell ref="I16:L16"/>
    <mergeCell ref="O27:T28"/>
    <mergeCell ref="A21:Y21"/>
    <mergeCell ref="E26:H26"/>
    <mergeCell ref="E27:H28"/>
    <mergeCell ref="Q14:V19"/>
    <mergeCell ref="I17:L17"/>
    <mergeCell ref="I18:L18"/>
    <mergeCell ref="A15:C15"/>
    <mergeCell ref="A16:C16"/>
    <mergeCell ref="A17:C17"/>
    <mergeCell ref="A18:C18"/>
    <mergeCell ref="I14:L14"/>
    <mergeCell ref="D33:V33"/>
    <mergeCell ref="D34:V35"/>
    <mergeCell ref="U26:Y26"/>
    <mergeCell ref="U27:Y28"/>
    <mergeCell ref="A23:D25"/>
    <mergeCell ref="A26:D26"/>
    <mergeCell ref="A27:D28"/>
    <mergeCell ref="D31:V32"/>
    <mergeCell ref="O25:T25"/>
    <mergeCell ref="U25:Y25"/>
    <mergeCell ref="O23:Y24"/>
    <mergeCell ref="E23:H25"/>
    <mergeCell ref="I23:N25"/>
    <mergeCell ref="I26:N26"/>
    <mergeCell ref="I27:N28"/>
    <mergeCell ref="O26:T26"/>
    <mergeCell ref="A12:C12"/>
    <mergeCell ref="D12:H12"/>
    <mergeCell ref="A14:C14"/>
    <mergeCell ref="D13:H13"/>
    <mergeCell ref="A13:C13"/>
    <mergeCell ref="I13:L13"/>
    <mergeCell ref="Q10:Y11"/>
    <mergeCell ref="W12:Y12"/>
    <mergeCell ref="W13:Y13"/>
    <mergeCell ref="W14:Y19"/>
    <mergeCell ref="I19:L19"/>
    <mergeCell ref="M10:P13"/>
    <mergeCell ref="M14:P14"/>
    <mergeCell ref="M15:P15"/>
    <mergeCell ref="M16:P16"/>
    <mergeCell ref="M17:P17"/>
    <mergeCell ref="M18:P18"/>
    <mergeCell ref="M19:P19"/>
    <mergeCell ref="Q13:V13"/>
    <mergeCell ref="T6:U7"/>
    <mergeCell ref="V6:W7"/>
    <mergeCell ref="X6:Y7"/>
    <mergeCell ref="A9:Y9"/>
    <mergeCell ref="A10:C11"/>
    <mergeCell ref="A8:I8"/>
    <mergeCell ref="J8:K8"/>
    <mergeCell ref="I10:L12"/>
    <mergeCell ref="A6:I7"/>
    <mergeCell ref="J6:K7"/>
    <mergeCell ref="L6:M7"/>
    <mergeCell ref="N6:O7"/>
    <mergeCell ref="P6:Q7"/>
    <mergeCell ref="R6:S7"/>
    <mergeCell ref="D10:H11"/>
    <mergeCell ref="Q12:V12"/>
    <mergeCell ref="A1:Y2"/>
    <mergeCell ref="A4:I4"/>
    <mergeCell ref="A5:I5"/>
    <mergeCell ref="J4:Y4"/>
    <mergeCell ref="J5:V5"/>
  </mergeCells>
  <pageMargins left="0.70866141732283472" right="0.31496062992125984" top="0.74803149606299213" bottom="0.74803149606299213" header="0" footer="0"/>
  <pageSetup paperSize="9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3</xdr:col>
                <xdr:colOff>219075</xdr:colOff>
                <xdr:row>10</xdr:row>
                <xdr:rowOff>171450</xdr:rowOff>
              </from>
              <to>
                <xdr:col>6</xdr:col>
                <xdr:colOff>161925</xdr:colOff>
                <xdr:row>11</xdr:row>
                <xdr:rowOff>533400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7">
            <anchor moveWithCells="1">
              <from>
                <xdr:col>8</xdr:col>
                <xdr:colOff>66675</xdr:colOff>
                <xdr:row>10</xdr:row>
                <xdr:rowOff>104775</xdr:rowOff>
              </from>
              <to>
                <xdr:col>11</xdr:col>
                <xdr:colOff>19050</xdr:colOff>
                <xdr:row>11</xdr:row>
                <xdr:rowOff>257175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8">
          <objectPr defaultSize="0" autoPict="0" r:id="rId9">
            <anchor moveWithCells="1">
              <from>
                <xdr:col>12</xdr:col>
                <xdr:colOff>19050</xdr:colOff>
                <xdr:row>10</xdr:row>
                <xdr:rowOff>76200</xdr:rowOff>
              </from>
              <to>
                <xdr:col>15</xdr:col>
                <xdr:colOff>180975</xdr:colOff>
                <xdr:row>11</xdr:row>
                <xdr:rowOff>247650</xdr:rowOff>
              </to>
            </anchor>
          </objectPr>
        </oleObject>
      </mc:Choice>
      <mc:Fallback>
        <oleObject progId="Equation.3" shapeId="1027" r:id="rId8"/>
      </mc:Fallback>
    </mc:AlternateContent>
    <mc:AlternateContent xmlns:mc="http://schemas.openxmlformats.org/markup-compatibility/2006">
      <mc:Choice Requires="x14">
        <oleObject progId="Equation.3" shapeId="1028" r:id="rId10">
          <objectPr defaultSize="0" autoPict="0" r:id="rId11">
            <anchor moveWithCells="1" sizeWithCells="1">
              <from>
                <xdr:col>16</xdr:col>
                <xdr:colOff>47625</xdr:colOff>
                <xdr:row>10</xdr:row>
                <xdr:rowOff>133350</xdr:rowOff>
              </from>
              <to>
                <xdr:col>21</xdr:col>
                <xdr:colOff>161925</xdr:colOff>
                <xdr:row>11</xdr:row>
                <xdr:rowOff>533400</xdr:rowOff>
              </to>
            </anchor>
          </objectPr>
        </oleObject>
      </mc:Choice>
      <mc:Fallback>
        <oleObject progId="Equation.3" shapeId="1028" r:id="rId10"/>
      </mc:Fallback>
    </mc:AlternateContent>
    <mc:AlternateContent xmlns:mc="http://schemas.openxmlformats.org/markup-compatibility/2006">
      <mc:Choice Requires="x14">
        <oleObject progId="Equation.3" shapeId="1029" r:id="rId12">
          <objectPr defaultSize="0" autoPict="0" r:id="rId13">
            <anchor moveWithCells="1">
              <from>
                <xdr:col>22</xdr:col>
                <xdr:colOff>76200</xdr:colOff>
                <xdr:row>11</xdr:row>
                <xdr:rowOff>28575</xdr:rowOff>
              </from>
              <to>
                <xdr:col>24</xdr:col>
                <xdr:colOff>390525</xdr:colOff>
                <xdr:row>11</xdr:row>
                <xdr:rowOff>466725</xdr:rowOff>
              </to>
            </anchor>
          </objectPr>
        </oleObject>
      </mc:Choice>
      <mc:Fallback>
        <oleObject progId="Equation.3" shapeId="1029" r:id="rId12"/>
      </mc:Fallback>
    </mc:AlternateContent>
    <mc:AlternateContent xmlns:mc="http://schemas.openxmlformats.org/markup-compatibility/2006">
      <mc:Choice Requires="x14">
        <oleObject progId="Equation.3" shapeId="1032" r:id="rId14">
          <objectPr defaultSize="0" autoPict="0" r:id="rId15">
            <anchor moveWithCells="1">
              <from>
                <xdr:col>8</xdr:col>
                <xdr:colOff>104775</xdr:colOff>
                <xdr:row>24</xdr:row>
                <xdr:rowOff>466725</xdr:rowOff>
              </from>
              <to>
                <xdr:col>12</xdr:col>
                <xdr:colOff>123825</xdr:colOff>
                <xdr:row>24</xdr:row>
                <xdr:rowOff>723900</xdr:rowOff>
              </to>
            </anchor>
          </objectPr>
        </oleObject>
      </mc:Choice>
      <mc:Fallback>
        <oleObject progId="Equation.3" shapeId="1032" r:id="rId14"/>
      </mc:Fallback>
    </mc:AlternateContent>
    <mc:AlternateContent xmlns:mc="http://schemas.openxmlformats.org/markup-compatibility/2006">
      <mc:Choice Requires="x14">
        <oleObject progId="Equation.3" shapeId="1033" r:id="rId16">
          <objectPr defaultSize="0" autoPict="0" r:id="rId17">
            <anchor moveWithCells="1" sizeWithCells="1">
              <from>
                <xdr:col>14</xdr:col>
                <xdr:colOff>66675</xdr:colOff>
                <xdr:row>24</xdr:row>
                <xdr:rowOff>266700</xdr:rowOff>
              </from>
              <to>
                <xdr:col>19</xdr:col>
                <xdr:colOff>28575</xdr:colOff>
                <xdr:row>24</xdr:row>
                <xdr:rowOff>847725</xdr:rowOff>
              </to>
            </anchor>
          </objectPr>
        </oleObject>
      </mc:Choice>
      <mc:Fallback>
        <oleObject progId="Equation.3" shapeId="1033" r:id="rId16"/>
      </mc:Fallback>
    </mc:AlternateContent>
    <mc:AlternateContent xmlns:mc="http://schemas.openxmlformats.org/markup-compatibility/2006">
      <mc:Choice Requires="x14">
        <oleObject progId="Equation.3" shapeId="1035" r:id="rId18">
          <objectPr defaultSize="0" autoPict="0" r:id="rId19">
            <anchor moveWithCells="1" sizeWithCells="1">
              <from>
                <xdr:col>6</xdr:col>
                <xdr:colOff>200025</xdr:colOff>
                <xdr:row>31</xdr:row>
                <xdr:rowOff>66675</xdr:rowOff>
              </from>
              <to>
                <xdr:col>17</xdr:col>
                <xdr:colOff>104775</xdr:colOff>
                <xdr:row>31</xdr:row>
                <xdr:rowOff>581025</xdr:rowOff>
              </to>
            </anchor>
          </objectPr>
        </oleObject>
      </mc:Choice>
      <mc:Fallback>
        <oleObject progId="Equation.3" shapeId="1035" r:id="rId18"/>
      </mc:Fallback>
    </mc:AlternateContent>
    <mc:AlternateContent xmlns:mc="http://schemas.openxmlformats.org/markup-compatibility/2006">
      <mc:Choice Requires="x14">
        <oleObject progId="Equation.3" shapeId="1036" r:id="rId20">
          <objectPr defaultSize="0" r:id="rId21">
            <anchor moveWithCells="1">
              <from>
                <xdr:col>20</xdr:col>
                <xdr:colOff>9525</xdr:colOff>
                <xdr:row>24</xdr:row>
                <xdr:rowOff>152400</xdr:rowOff>
              </from>
              <to>
                <xdr:col>24</xdr:col>
                <xdr:colOff>200025</xdr:colOff>
                <xdr:row>24</xdr:row>
                <xdr:rowOff>647700</xdr:rowOff>
              </to>
            </anchor>
          </objectPr>
        </oleObject>
      </mc:Choice>
      <mc:Fallback>
        <oleObject progId="Equation.3" shapeId="1036" r:id="rId2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освещенность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2022-09-07T20:59:21Z</dcterms:modified>
</cp:coreProperties>
</file>