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5D874900-F120-41FF-A293-D725D2244C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Отбор проб, метод Б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3" i="2" l="1"/>
  <c r="I13" i="2"/>
  <c r="G19" i="2" l="1"/>
  <c r="W19" i="2" s="1"/>
  <c r="I10" i="2"/>
  <c r="G16" i="2"/>
  <c r="P16" i="2" s="1"/>
  <c r="X16" i="2" s="1"/>
  <c r="Y23" i="2" l="1"/>
  <c r="L25" i="2" s="1"/>
</calcChain>
</file>

<file path=xl/sharedStrings.xml><?xml version="1.0" encoding="utf-8"?>
<sst xmlns="http://schemas.openxmlformats.org/spreadsheetml/2006/main" count="31" uniqueCount="25">
  <si>
    <t>=</t>
  </si>
  <si>
    <t>%</t>
  </si>
  <si>
    <t xml:space="preserve"> %</t>
  </si>
  <si>
    <t>Пример расчета неопределенности отбора проб атмосферного воздуха</t>
  </si>
  <si>
    <t>Пробы воздуха отбираем на фильтр АФА-ВП-10</t>
  </si>
  <si>
    <r>
      <t>Цель – отобрать определенный объем воздуха, равный 1000 дм</t>
    </r>
    <r>
      <rPr>
        <vertAlign val="superscript"/>
        <sz val="12"/>
        <color theme="1"/>
        <rFont val="Calibri"/>
        <family val="2"/>
        <charset val="204"/>
        <scheme val="minor"/>
      </rPr>
      <t>3</t>
    </r>
    <r>
      <rPr>
        <sz val="12"/>
        <color theme="1"/>
        <rFont val="Calibri"/>
        <family val="2"/>
        <charset val="204"/>
        <scheme val="minor"/>
      </rPr>
      <t xml:space="preserve"> =1м</t>
    </r>
    <r>
      <rPr>
        <vertAlign val="superscript"/>
        <sz val="12"/>
        <color theme="1"/>
        <rFont val="Calibri"/>
        <family val="2"/>
        <charset val="204"/>
        <scheme val="minor"/>
      </rPr>
      <t>3</t>
    </r>
    <r>
      <rPr>
        <sz val="12"/>
        <color theme="1"/>
        <rFont val="Calibri"/>
        <family val="2"/>
        <charset val="204"/>
        <scheme val="minor"/>
      </rPr>
      <t xml:space="preserve"> . Рассчитаем  неопределенность  пробоотбора.</t>
    </r>
  </si>
  <si>
    <t>На неопределенность  пробоотбора влияют:</t>
  </si>
  <si>
    <t>- погрешность измерения расхода возуха через фильтр;</t>
  </si>
  <si>
    <t>- погрешность измерения времени отбора;</t>
  </si>
  <si>
    <r>
      <t xml:space="preserve"> пробу отбираем с расходом 40 дм</t>
    </r>
    <r>
      <rPr>
        <vertAlign val="superscript"/>
        <sz val="12"/>
        <color theme="1"/>
        <rFont val="Calibri"/>
        <family val="2"/>
        <charset val="204"/>
        <scheme val="minor"/>
      </rPr>
      <t>3</t>
    </r>
    <r>
      <rPr>
        <sz val="12"/>
        <color theme="1"/>
        <rFont val="Calibri"/>
        <family val="2"/>
        <charset val="204"/>
        <scheme val="minor"/>
      </rPr>
      <t xml:space="preserve"> в мин., используя одномоментно 2 ротаметра по 20 дм</t>
    </r>
    <r>
      <rPr>
        <vertAlign val="superscript"/>
        <sz val="12"/>
        <color theme="1"/>
        <rFont val="Calibri"/>
        <family val="2"/>
        <charset val="204"/>
        <scheme val="minor"/>
      </rPr>
      <t>3</t>
    </r>
    <r>
      <rPr>
        <sz val="12"/>
        <color theme="1"/>
        <rFont val="Calibri"/>
        <family val="2"/>
        <charset val="204"/>
        <scheme val="minor"/>
      </rPr>
      <t xml:space="preserve"> каждый. Погрешность ротаметра согласно паспорту на аспиратор – 5 %. Используем закон равномерного распределения вероятностей.</t>
    </r>
  </si>
  <si>
    <t xml:space="preserve"> </t>
  </si>
  <si>
    <r>
      <t xml:space="preserve">Т.к при отборе используется два ротаметра, при расчете суммарной неопределенности </t>
    </r>
    <r>
      <rPr>
        <i/>
        <sz val="12"/>
        <color theme="1"/>
        <rFont val="Calibri"/>
        <family val="2"/>
        <charset val="204"/>
        <scheme val="minor"/>
      </rPr>
      <t>и(Р)</t>
    </r>
    <r>
      <rPr>
        <sz val="12"/>
        <color theme="1"/>
        <rFont val="Calibri"/>
        <family val="2"/>
        <charset val="204"/>
        <scheme val="minor"/>
      </rPr>
      <t xml:space="preserve"> следует удвоить.</t>
    </r>
  </si>
  <si>
    <r>
      <t xml:space="preserve">Погрешность измерения температуры воздуха – 0,2 </t>
    </r>
    <r>
      <rPr>
        <vertAlign val="superscript"/>
        <sz val="12"/>
        <color theme="1"/>
        <rFont val="Calibri"/>
        <family val="2"/>
        <charset val="204"/>
        <scheme val="minor"/>
      </rPr>
      <t>о</t>
    </r>
    <r>
      <rPr>
        <sz val="12"/>
        <color theme="1"/>
        <rFont val="Calibri"/>
        <family val="2"/>
        <charset val="204"/>
        <scheme val="minor"/>
      </rPr>
      <t xml:space="preserve">С  результат измерения – 18 </t>
    </r>
    <r>
      <rPr>
        <vertAlign val="superscript"/>
        <sz val="12"/>
        <color theme="1"/>
        <rFont val="Calibri"/>
        <family val="2"/>
        <charset val="204"/>
        <scheme val="minor"/>
      </rPr>
      <t>о</t>
    </r>
    <r>
      <rPr>
        <sz val="12"/>
        <color theme="1"/>
        <rFont val="Calibri"/>
        <family val="2"/>
        <charset val="204"/>
        <scheme val="minor"/>
      </rPr>
      <t>С</t>
    </r>
  </si>
  <si>
    <t>Погрешность измерения атмосферного давления 0,3 кПа. Результат измерения 101,3кПа</t>
  </si>
  <si>
    <t>Суммарная неопределенность пробоотбора</t>
  </si>
  <si>
    <t>Расширенная неопределенность при k=2</t>
  </si>
  <si>
    <t>δ</t>
  </si>
  <si>
    <t>с за 1 ч</t>
  </si>
  <si>
    <t xml:space="preserve"> погрешность измерения температуры воздуха</t>
  </si>
  <si>
    <t>и атмосферного давления;</t>
  </si>
  <si>
    <r>
      <rPr>
        <vertAlign val="superscript"/>
        <sz val="12"/>
        <color theme="1"/>
        <rFont val="Calibri"/>
        <family val="2"/>
        <charset val="204"/>
        <scheme val="minor"/>
      </rPr>
      <t>о</t>
    </r>
    <r>
      <rPr>
        <sz val="12"/>
        <color theme="1"/>
        <rFont val="Calibri"/>
        <family val="2"/>
        <charset val="204"/>
        <scheme val="minor"/>
      </rPr>
      <t>С</t>
    </r>
  </si>
  <si>
    <t>кПа</t>
  </si>
  <si>
    <t>.</t>
  </si>
  <si>
    <t xml:space="preserve">кПа   </t>
  </si>
  <si>
    <t>Погрешность измерения времени отбора  определяется паспортными данными секундомера и составляет  3 с за 1 час (3600с). погрешность измерения 25 мин составит 
1, 25 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</si>
</sst>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0.000"/>
    <numFmt numFmtId="165" formatCode="#,##0.00_ ;\-#,##0.00\ "/>
    <numFmt numFmtId="166" formatCode="0.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vertAlign val="superscript"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/>
    <xf numFmtId="0" fontId="1" fillId="0" borderId="0" xfId="0" applyFont="1" applyAlignment="1">
      <alignment vertical="center" wrapText="1"/>
    </xf>
    <xf numFmtId="1" fontId="0" fillId="0" borderId="0" xfId="0" applyNumberFormat="1" applyFont="1" applyAlignment="1">
      <alignment horizontal="left" vertical="center" wrapText="1"/>
    </xf>
    <xf numFmtId="1" fontId="0" fillId="0" borderId="0" xfId="0" applyNumberFormat="1" applyFont="1" applyAlignment="1">
      <alignment horizontal="center" vertical="center" wrapText="1"/>
    </xf>
    <xf numFmtId="2" fontId="0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66" fontId="1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/>
    </xf>
    <xf numFmtId="165" fontId="1" fillId="0" borderId="0" xfId="1" applyNumberFormat="1" applyFont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12</xdr:row>
          <xdr:rowOff>9525</xdr:rowOff>
        </xdr:from>
        <xdr:to>
          <xdr:col>8</xdr:col>
          <xdr:colOff>9525</xdr:colOff>
          <xdr:row>15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6588C3FB-C53F-46EE-8540-6842104228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11</xdr:row>
          <xdr:rowOff>533400</xdr:rowOff>
        </xdr:from>
        <xdr:to>
          <xdr:col>23</xdr:col>
          <xdr:colOff>19050</xdr:colOff>
          <xdr:row>14</xdr:row>
          <xdr:rowOff>19050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3598A8E7-6781-412C-BA79-245121FF8B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152400</xdr:rowOff>
        </xdr:from>
        <xdr:to>
          <xdr:col>6</xdr:col>
          <xdr:colOff>47625</xdr:colOff>
          <xdr:row>16</xdr:row>
          <xdr:rowOff>152400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549FE0E9-104D-4929-9465-A23F6CACD3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17</xdr:row>
          <xdr:rowOff>190500</xdr:rowOff>
        </xdr:from>
        <xdr:to>
          <xdr:col>6</xdr:col>
          <xdr:colOff>38100</xdr:colOff>
          <xdr:row>20</xdr:row>
          <xdr:rowOff>47625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7E7B928F-2313-433D-B1D2-C66723DB17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133350</xdr:colOff>
          <xdr:row>18</xdr:row>
          <xdr:rowOff>9525</xdr:rowOff>
        </xdr:from>
        <xdr:to>
          <xdr:col>22</xdr:col>
          <xdr:colOff>85725</xdr:colOff>
          <xdr:row>20</xdr:row>
          <xdr:rowOff>28575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5622C35F-A3E4-4EAA-BDE2-FBD0E99DDC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21</xdr:row>
          <xdr:rowOff>123825</xdr:rowOff>
        </xdr:from>
        <xdr:to>
          <xdr:col>24</xdr:col>
          <xdr:colOff>47625</xdr:colOff>
          <xdr:row>24</xdr:row>
          <xdr:rowOff>104775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396844FF-8059-442A-99E3-B3403C0BDB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180975</xdr:rowOff>
        </xdr:from>
        <xdr:to>
          <xdr:col>11</xdr:col>
          <xdr:colOff>47625</xdr:colOff>
          <xdr:row>25</xdr:row>
          <xdr:rowOff>28575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56BBDC23-D7D7-4507-ABCF-1ADA8E34B3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619125</xdr:rowOff>
        </xdr:from>
        <xdr:to>
          <xdr:col>7</xdr:col>
          <xdr:colOff>85725</xdr:colOff>
          <xdr:row>10</xdr:row>
          <xdr:rowOff>38100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797067D3-7033-4CBC-9EFC-FD21A2BE97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>
                <a:alpha val="0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18" Type="http://schemas.openxmlformats.org/officeDocument/2006/relationships/oleObject" Target="../embeddings/oleObject8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8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30"/>
  <sheetViews>
    <sheetView tabSelected="1" zoomScale="140" zoomScaleNormal="140" workbookViewId="0">
      <selection sqref="A1:AQ1"/>
    </sheetView>
  </sheetViews>
  <sheetFormatPr defaultRowHeight="15" x14ac:dyDescent="0.25"/>
  <cols>
    <col min="1" max="73" width="2" customWidth="1"/>
  </cols>
  <sheetData>
    <row r="1" spans="1:52" ht="24" customHeight="1" x14ac:dyDescent="0.25">
      <c r="A1" s="16" t="s">
        <v>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</row>
    <row r="2" spans="1:52" ht="15.75" x14ac:dyDescent="0.25">
      <c r="A2" s="10" t="s">
        <v>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</row>
    <row r="3" spans="1:52" ht="38.25" customHeight="1" x14ac:dyDescent="0.25">
      <c r="A3" s="10" t="s">
        <v>5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52" ht="15.75" x14ac:dyDescent="0.25">
      <c r="A4" s="10" t="s">
        <v>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</row>
    <row r="5" spans="1:52" ht="15.75" customHeight="1" x14ac:dyDescent="0.25">
      <c r="A5" s="10" t="s">
        <v>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4" t="s">
        <v>16</v>
      </c>
      <c r="AO5" s="3" t="s">
        <v>0</v>
      </c>
      <c r="AP5" s="3">
        <v>5</v>
      </c>
      <c r="AQ5" s="3" t="s">
        <v>1</v>
      </c>
    </row>
    <row r="6" spans="1:52" ht="15.75" customHeight="1" x14ac:dyDescent="0.25">
      <c r="A6" s="10" t="s">
        <v>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3">
        <v>3</v>
      </c>
      <c r="AO6" s="15" t="s">
        <v>17</v>
      </c>
      <c r="AP6" s="15"/>
      <c r="AQ6" s="15"/>
    </row>
    <row r="7" spans="1:52" ht="15.75" customHeight="1" x14ac:dyDescent="0.25">
      <c r="A7" s="10" t="s">
        <v>18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7">
        <v>0.2</v>
      </c>
      <c r="AO7" s="17"/>
      <c r="AP7" s="15" t="s">
        <v>20</v>
      </c>
      <c r="AQ7" s="15"/>
    </row>
    <row r="8" spans="1:52" s="2" customFormat="1" ht="15.7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15" t="s">
        <v>19</v>
      </c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7">
        <v>0.3</v>
      </c>
      <c r="AO8" s="17"/>
      <c r="AP8" s="17" t="s">
        <v>21</v>
      </c>
      <c r="AQ8" s="17"/>
    </row>
    <row r="9" spans="1:52" ht="50.25" customHeight="1" x14ac:dyDescent="0.25">
      <c r="A9" s="10" t="s">
        <v>9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S9" s="19"/>
      <c r="AT9" s="19"/>
      <c r="AU9" s="19"/>
    </row>
    <row r="10" spans="1:52" ht="29.25" customHeight="1" x14ac:dyDescent="0.25">
      <c r="A10" s="3" t="s">
        <v>10</v>
      </c>
      <c r="B10" s="3"/>
      <c r="C10" s="3"/>
      <c r="D10" s="3"/>
      <c r="E10" s="3"/>
      <c r="F10" s="17"/>
      <c r="G10" s="17"/>
      <c r="H10" s="17"/>
      <c r="I10" s="18">
        <f>ROUND(AP5/SQRT(3),1)</f>
        <v>2.9</v>
      </c>
      <c r="J10" s="18"/>
      <c r="K10" s="18"/>
      <c r="L10" s="3" t="s">
        <v>1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</row>
    <row r="11" spans="1:52" ht="31.5" customHeight="1" x14ac:dyDescent="0.25">
      <c r="A11" s="10" t="s">
        <v>11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U11" s="8"/>
      <c r="AV11" s="8"/>
      <c r="AW11" s="9"/>
      <c r="AX11" s="9"/>
      <c r="AY11" s="9"/>
      <c r="AZ11" s="9"/>
    </row>
    <row r="12" spans="1:52" ht="45" customHeight="1" x14ac:dyDescent="0.25">
      <c r="A12" s="10" t="s">
        <v>24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U12" s="9"/>
      <c r="AV12" s="9"/>
      <c r="AW12" s="9"/>
      <c r="AX12" s="9"/>
      <c r="AY12" s="8"/>
      <c r="AZ12" s="8"/>
    </row>
    <row r="13" spans="1:52" ht="15.75" x14ac:dyDescent="0.25">
      <c r="A13" s="3"/>
      <c r="B13" s="3"/>
      <c r="C13" s="3"/>
      <c r="D13" s="3"/>
      <c r="E13" s="3"/>
      <c r="F13" s="3"/>
      <c r="G13" s="3"/>
      <c r="H13" s="3"/>
      <c r="I13" s="22">
        <f>ROUND((1.25/SQRT(3)),2)</f>
        <v>0.72</v>
      </c>
      <c r="J13" s="22"/>
      <c r="K13" s="22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20">
        <f>I13*100/(25*60)</f>
        <v>4.8000000000000001E-2</v>
      </c>
      <c r="Y13" s="20"/>
      <c r="Z13" s="20"/>
      <c r="AA13" s="21" t="s">
        <v>1</v>
      </c>
      <c r="AB13" s="21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</row>
    <row r="14" spans="1:52" ht="15.75" customHeight="1" x14ac:dyDescent="0.25">
      <c r="A14" s="3" t="s">
        <v>2</v>
      </c>
      <c r="B14" s="3"/>
      <c r="C14" s="3"/>
      <c r="D14" s="3"/>
      <c r="E14" s="3"/>
      <c r="F14" s="3"/>
      <c r="G14" s="3"/>
      <c r="H14" s="3"/>
      <c r="I14" s="22"/>
      <c r="J14" s="22"/>
      <c r="K14" s="22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20"/>
      <c r="Y14" s="20"/>
      <c r="Z14" s="20"/>
      <c r="AA14" s="21"/>
      <c r="AB14" s="21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</row>
    <row r="15" spans="1:52" ht="15.75" x14ac:dyDescent="0.25">
      <c r="A15" s="10" t="s">
        <v>12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</row>
    <row r="16" spans="1:52" ht="18" x14ac:dyDescent="0.25">
      <c r="A16" s="5"/>
      <c r="B16" s="5"/>
      <c r="C16" s="5"/>
      <c r="D16" s="5"/>
      <c r="E16" s="5"/>
      <c r="F16" s="5"/>
      <c r="G16" s="20">
        <f>ROUND(AN7/SQRT(3),3)</f>
        <v>0.115</v>
      </c>
      <c r="H16" s="20"/>
      <c r="I16" s="20"/>
      <c r="J16" s="5"/>
      <c r="K16" s="5"/>
      <c r="L16" s="5"/>
      <c r="M16" s="5"/>
      <c r="N16" s="5"/>
      <c r="O16" s="5"/>
      <c r="P16" s="23">
        <f>G16</f>
        <v>0.115</v>
      </c>
      <c r="Q16" s="23"/>
      <c r="R16" s="23"/>
      <c r="S16" s="25" t="s">
        <v>22</v>
      </c>
      <c r="T16" s="11">
        <v>100</v>
      </c>
      <c r="U16" s="11"/>
      <c r="V16" s="11"/>
      <c r="W16" s="12" t="s">
        <v>0</v>
      </c>
      <c r="X16" s="13">
        <f>ROUND(P16*100/P17,2)</f>
        <v>0.64</v>
      </c>
      <c r="Y16" s="13"/>
      <c r="Z16" s="13"/>
      <c r="AA16" s="14" t="s">
        <v>1</v>
      </c>
      <c r="AB16" s="14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</row>
    <row r="17" spans="1:43" ht="15.75" customHeight="1" x14ac:dyDescent="0.25">
      <c r="A17" s="3"/>
      <c r="B17" s="3"/>
      <c r="C17" s="3"/>
      <c r="D17" s="3"/>
      <c r="E17" s="3"/>
      <c r="F17" s="3"/>
      <c r="G17" s="20"/>
      <c r="H17" s="20"/>
      <c r="I17" s="20"/>
      <c r="J17" s="3"/>
      <c r="K17" s="3"/>
      <c r="L17" s="3"/>
      <c r="M17" s="3"/>
      <c r="N17" s="3"/>
      <c r="O17" s="3"/>
      <c r="P17" s="24">
        <v>18</v>
      </c>
      <c r="Q17" s="24"/>
      <c r="R17" s="24"/>
      <c r="S17" s="25"/>
      <c r="T17" s="11"/>
      <c r="U17" s="11"/>
      <c r="V17" s="11"/>
      <c r="W17" s="12"/>
      <c r="X17" s="13"/>
      <c r="Y17" s="13"/>
      <c r="Z17" s="13"/>
      <c r="AA17" s="14"/>
      <c r="AB17" s="14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</row>
    <row r="18" spans="1:43" ht="15.75" x14ac:dyDescent="0.25">
      <c r="A18" s="10" t="s">
        <v>13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</row>
    <row r="19" spans="1:43" ht="15.75" customHeight="1" x14ac:dyDescent="0.25">
      <c r="B19" s="3"/>
      <c r="C19" s="3"/>
      <c r="D19" s="3"/>
      <c r="E19" s="3"/>
      <c r="F19" s="3"/>
      <c r="G19" s="17">
        <f>AN8/SQRT(3)</f>
        <v>0.17320508075688773</v>
      </c>
      <c r="H19" s="17"/>
      <c r="I19" s="17"/>
      <c r="J19" s="15" t="s">
        <v>23</v>
      </c>
      <c r="K19" s="15"/>
      <c r="L19" s="15"/>
      <c r="M19" s="3"/>
      <c r="N19" s="3"/>
      <c r="O19" s="27"/>
      <c r="P19" s="27"/>
      <c r="Q19" s="27"/>
      <c r="R19" s="3"/>
      <c r="S19" s="3"/>
      <c r="T19" s="3"/>
      <c r="U19" s="3"/>
      <c r="V19" s="3"/>
      <c r="W19" s="17">
        <f>G19*100/101.3</f>
        <v>0.17098231071755948</v>
      </c>
      <c r="X19" s="17"/>
      <c r="Y19" s="17" t="s">
        <v>1</v>
      </c>
      <c r="Z19" s="17"/>
      <c r="AB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</row>
    <row r="20" spans="1:43" ht="15.75" x14ac:dyDescent="0.25">
      <c r="B20" s="3"/>
      <c r="C20" s="3"/>
      <c r="D20" s="3"/>
      <c r="E20" s="3"/>
      <c r="F20" s="3"/>
      <c r="G20" s="17"/>
      <c r="H20" s="17"/>
      <c r="I20" s="17"/>
      <c r="J20" s="15"/>
      <c r="K20" s="15"/>
      <c r="L20" s="15"/>
      <c r="M20" s="3"/>
      <c r="N20" s="3"/>
      <c r="O20" s="27"/>
      <c r="P20" s="27"/>
      <c r="Q20" s="27"/>
      <c r="R20" s="3"/>
      <c r="S20" s="3"/>
      <c r="T20" s="3"/>
      <c r="U20" s="3"/>
      <c r="V20" s="3"/>
      <c r="W20" s="17"/>
      <c r="X20" s="17"/>
      <c r="Y20" s="17"/>
      <c r="Z20" s="17"/>
      <c r="AB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</row>
    <row r="21" spans="1:43" ht="8.2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</row>
    <row r="22" spans="1:43" ht="15.75" x14ac:dyDescent="0.25">
      <c r="A22" s="10" t="s">
        <v>14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</row>
    <row r="23" spans="1:4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28">
        <f>ROUND(SQRT(2*I10^2+X13^2+X16^2++G19^2),2)</f>
        <v>4.1500000000000004</v>
      </c>
      <c r="Z23" s="28"/>
      <c r="AA23" s="28"/>
      <c r="AB23" s="28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ht="15.75" x14ac:dyDescent="0.25">
      <c r="A24" s="10" t="s">
        <v>15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</row>
    <row r="25" spans="1:43" ht="15.75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26">
        <f>ROUND(2*Y23,1)</f>
        <v>8.3000000000000007</v>
      </c>
      <c r="M25" s="26"/>
      <c r="N25" s="6" t="s">
        <v>1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</row>
    <row r="26" spans="1:43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</row>
    <row r="27" spans="1:43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</row>
    <row r="28" spans="1:43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</row>
    <row r="29" spans="1:43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</row>
    <row r="30" spans="1:43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</row>
  </sheetData>
  <mergeCells count="43">
    <mergeCell ref="L25:M25"/>
    <mergeCell ref="O19:Q19"/>
    <mergeCell ref="O20:Q20"/>
    <mergeCell ref="Y19:Z20"/>
    <mergeCell ref="Y23:AB23"/>
    <mergeCell ref="W19:X20"/>
    <mergeCell ref="A21:AQ21"/>
    <mergeCell ref="A22:AQ22"/>
    <mergeCell ref="A24:AQ24"/>
    <mergeCell ref="F10:H10"/>
    <mergeCell ref="I10:K10"/>
    <mergeCell ref="G19:I20"/>
    <mergeCell ref="J19:L20"/>
    <mergeCell ref="AS9:AU9"/>
    <mergeCell ref="X13:Z14"/>
    <mergeCell ref="AA13:AB14"/>
    <mergeCell ref="A18:AQ18"/>
    <mergeCell ref="A9:AQ9"/>
    <mergeCell ref="A11:AQ11"/>
    <mergeCell ref="A12:AQ12"/>
    <mergeCell ref="I13:K14"/>
    <mergeCell ref="G16:I17"/>
    <mergeCell ref="P16:R16"/>
    <mergeCell ref="P17:R17"/>
    <mergeCell ref="S16:S17"/>
    <mergeCell ref="M8:AM8"/>
    <mergeCell ref="AN7:AO7"/>
    <mergeCell ref="AP7:AQ7"/>
    <mergeCell ref="AN8:AO8"/>
    <mergeCell ref="AP8:AQ8"/>
    <mergeCell ref="A5:AM5"/>
    <mergeCell ref="A6:AM6"/>
    <mergeCell ref="A7:AM7"/>
    <mergeCell ref="AO6:AQ6"/>
    <mergeCell ref="A1:AQ1"/>
    <mergeCell ref="A2:AQ2"/>
    <mergeCell ref="A3:AQ3"/>
    <mergeCell ref="A4:AQ4"/>
    <mergeCell ref="A15:AQ15"/>
    <mergeCell ref="T16:V17"/>
    <mergeCell ref="W16:W17"/>
    <mergeCell ref="X16:Z17"/>
    <mergeCell ref="AA16:AB17"/>
  </mergeCells>
  <pageMargins left="0.7" right="0.7" top="0.75" bottom="0.75" header="0.3" footer="0.3"/>
  <pageSetup paperSize="9" orientation="portrait" horizontalDpi="180" verticalDpi="180" r:id="rId1"/>
  <drawing r:id="rId2"/>
  <legacyDrawing r:id="rId3"/>
  <oleObjects>
    <mc:AlternateContent xmlns:mc="http://schemas.openxmlformats.org/markup-compatibility/2006">
      <mc:Choice Requires="x14">
        <oleObject progId="Equation.3" shapeId="2056" r:id="rId4">
          <objectPr defaultSize="0" autoPict="0" r:id="rId5">
            <anchor moveWithCells="1" sizeWithCells="1">
              <from>
                <xdr:col>0</xdr:col>
                <xdr:colOff>0</xdr:colOff>
                <xdr:row>12</xdr:row>
                <xdr:rowOff>9525</xdr:rowOff>
              </from>
              <to>
                <xdr:col>8</xdr:col>
                <xdr:colOff>9525</xdr:colOff>
                <xdr:row>15</xdr:row>
                <xdr:rowOff>0</xdr:rowOff>
              </to>
            </anchor>
          </objectPr>
        </oleObject>
      </mc:Choice>
      <mc:Fallback>
        <oleObject progId="Equation.3" shapeId="2056" r:id="rId4"/>
      </mc:Fallback>
    </mc:AlternateContent>
    <mc:AlternateContent xmlns:mc="http://schemas.openxmlformats.org/markup-compatibility/2006">
      <mc:Choice Requires="x14">
        <oleObject progId="Equation.3" shapeId="2055" r:id="rId6">
          <objectPr defaultSize="0" autoPict="0" r:id="rId7">
            <anchor moveWithCells="1" sizeWithCells="1">
              <from>
                <xdr:col>15</xdr:col>
                <xdr:colOff>28575</xdr:colOff>
                <xdr:row>11</xdr:row>
                <xdr:rowOff>533400</xdr:rowOff>
              </from>
              <to>
                <xdr:col>23</xdr:col>
                <xdr:colOff>19050</xdr:colOff>
                <xdr:row>14</xdr:row>
                <xdr:rowOff>19050</xdr:rowOff>
              </to>
            </anchor>
          </objectPr>
        </oleObject>
      </mc:Choice>
      <mc:Fallback>
        <oleObject progId="Equation.3" shapeId="2055" r:id="rId6"/>
      </mc:Fallback>
    </mc:AlternateContent>
    <mc:AlternateContent xmlns:mc="http://schemas.openxmlformats.org/markup-compatibility/2006">
      <mc:Choice Requires="x14">
        <oleObject progId="Equation.3" shapeId="2054" r:id="rId8">
          <objectPr defaultSize="0" autoPict="0" r:id="rId9">
            <anchor moveWithCells="1" sizeWithCells="1">
              <from>
                <xdr:col>0</xdr:col>
                <xdr:colOff>0</xdr:colOff>
                <xdr:row>14</xdr:row>
                <xdr:rowOff>152400</xdr:rowOff>
              </from>
              <to>
                <xdr:col>6</xdr:col>
                <xdr:colOff>47625</xdr:colOff>
                <xdr:row>16</xdr:row>
                <xdr:rowOff>152400</xdr:rowOff>
              </to>
            </anchor>
          </objectPr>
        </oleObject>
      </mc:Choice>
      <mc:Fallback>
        <oleObject progId="Equation.3" shapeId="2054" r:id="rId8"/>
      </mc:Fallback>
    </mc:AlternateContent>
    <mc:AlternateContent xmlns:mc="http://schemas.openxmlformats.org/markup-compatibility/2006">
      <mc:Choice Requires="x14">
        <oleObject progId="Equation.3" shapeId="2052" r:id="rId10">
          <objectPr defaultSize="0" autoPict="0" r:id="rId11">
            <anchor moveWithCells="1" sizeWithCells="1">
              <from>
                <xdr:col>0</xdr:col>
                <xdr:colOff>19050</xdr:colOff>
                <xdr:row>17</xdr:row>
                <xdr:rowOff>190500</xdr:rowOff>
              </from>
              <to>
                <xdr:col>6</xdr:col>
                <xdr:colOff>38100</xdr:colOff>
                <xdr:row>20</xdr:row>
                <xdr:rowOff>47625</xdr:rowOff>
              </to>
            </anchor>
          </objectPr>
        </oleObject>
      </mc:Choice>
      <mc:Fallback>
        <oleObject progId="Equation.3" shapeId="2052" r:id="rId10"/>
      </mc:Fallback>
    </mc:AlternateContent>
    <mc:AlternateContent xmlns:mc="http://schemas.openxmlformats.org/markup-compatibility/2006">
      <mc:Choice Requires="x14">
        <oleObject progId="Equation.3" shapeId="2051" r:id="rId12">
          <objectPr defaultSize="0" autoPict="0" r:id="rId13">
            <anchor moveWithCells="1" sizeWithCells="1">
              <from>
                <xdr:col>12</xdr:col>
                <xdr:colOff>133350</xdr:colOff>
                <xdr:row>18</xdr:row>
                <xdr:rowOff>9525</xdr:rowOff>
              </from>
              <to>
                <xdr:col>22</xdr:col>
                <xdr:colOff>85725</xdr:colOff>
                <xdr:row>20</xdr:row>
                <xdr:rowOff>28575</xdr:rowOff>
              </to>
            </anchor>
          </objectPr>
        </oleObject>
      </mc:Choice>
      <mc:Fallback>
        <oleObject progId="Equation.3" shapeId="2051" r:id="rId12"/>
      </mc:Fallback>
    </mc:AlternateContent>
    <mc:AlternateContent xmlns:mc="http://schemas.openxmlformats.org/markup-compatibility/2006">
      <mc:Choice Requires="x14">
        <oleObject progId="Equation.3" shapeId="2050" r:id="rId14">
          <objectPr defaultSize="0" r:id="rId15">
            <anchor moveWithCells="1" sizeWithCells="1">
              <from>
                <xdr:col>0</xdr:col>
                <xdr:colOff>28575</xdr:colOff>
                <xdr:row>21</xdr:row>
                <xdr:rowOff>123825</xdr:rowOff>
              </from>
              <to>
                <xdr:col>24</xdr:col>
                <xdr:colOff>47625</xdr:colOff>
                <xdr:row>24</xdr:row>
                <xdr:rowOff>104775</xdr:rowOff>
              </to>
            </anchor>
          </objectPr>
        </oleObject>
      </mc:Choice>
      <mc:Fallback>
        <oleObject progId="Equation.3" shapeId="2050" r:id="rId14"/>
      </mc:Fallback>
    </mc:AlternateContent>
    <mc:AlternateContent xmlns:mc="http://schemas.openxmlformats.org/markup-compatibility/2006">
      <mc:Choice Requires="x14">
        <oleObject progId="Equation.3" shapeId="2049" r:id="rId16">
          <objectPr defaultSize="0" autoPict="0" r:id="rId17">
            <anchor moveWithCells="1" sizeWithCells="1">
              <from>
                <xdr:col>0</xdr:col>
                <xdr:colOff>0</xdr:colOff>
                <xdr:row>23</xdr:row>
                <xdr:rowOff>180975</xdr:rowOff>
              </from>
              <to>
                <xdr:col>11</xdr:col>
                <xdr:colOff>47625</xdr:colOff>
                <xdr:row>25</xdr:row>
                <xdr:rowOff>28575</xdr:rowOff>
              </to>
            </anchor>
          </objectPr>
        </oleObject>
      </mc:Choice>
      <mc:Fallback>
        <oleObject progId="Equation.3" shapeId="2049" r:id="rId16"/>
      </mc:Fallback>
    </mc:AlternateContent>
    <mc:AlternateContent xmlns:mc="http://schemas.openxmlformats.org/markup-compatibility/2006">
      <mc:Choice Requires="x14">
        <oleObject progId="Equation.3" shapeId="2058" r:id="rId18">
          <objectPr defaultSize="0" autoPict="0" r:id="rId19">
            <anchor moveWithCells="1">
              <from>
                <xdr:col>0</xdr:col>
                <xdr:colOff>0</xdr:colOff>
                <xdr:row>8</xdr:row>
                <xdr:rowOff>619125</xdr:rowOff>
              </from>
              <to>
                <xdr:col>7</xdr:col>
                <xdr:colOff>85725</xdr:colOff>
                <xdr:row>10</xdr:row>
                <xdr:rowOff>38100</xdr:rowOff>
              </to>
            </anchor>
          </objectPr>
        </oleObject>
      </mc:Choice>
      <mc:Fallback>
        <oleObject progId="Equation.3" shapeId="2058" r:id="rId1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Отбор проб, метод 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2022-09-07T21:00:40Z</dcterms:modified>
</cp:coreProperties>
</file>