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_rels/sheet1.xml.rels" ContentType="application/vnd.openxmlformats-package.relationships+xml"/>
  <Override PartName="/xl/worksheets/_rels/sheet2.xml.rels" ContentType="application/vnd.openxmlformats-package.relationships+xml"/>
  <Override PartName="/xl/worksheets/_rels/sheet6.xml.rels" ContentType="application/vnd.openxmlformats-package.relationships+xml"/>
  <Override PartName="/xl/tables/table1.xml" ContentType="application/vnd.openxmlformats-officedocument.spreadsheetml.table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revisions/userNames.xml" ContentType="application/vnd.openxmlformats-officedocument.spreadsheetml.userNames+xml"/>
  <Override PartName="/xl/revisions/revisionLog3.xml" ContentType="application/vnd.openxmlformats-officedocument.spreadsheetml.revisionLog+xml"/>
  <Override PartName="/xl/revisions/revisionHeaders.xml" ContentType="application/vnd.openxmlformats-officedocument.spreadsheetml.revisionHeaders+xml"/>
  <Override PartName="/xl/revisions/revisionLog1.xml" ContentType="application/vnd.openxmlformats-officedocument.spreadsheetml.revisionLog+xml"/>
  <Override PartName="/xl/revisions/revisionLog2.xml" ContentType="application/vnd.openxmlformats-officedocument.spreadsheetml.revisionLog+xml"/>
  <Override PartName="/xl/revisions/_rels/revisionHeaders.xml.rels" ContentType="application/vnd.openxmlformats-package.relationship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1"/>
  </bookViews>
  <sheets>
    <sheet name="Журнал_заявок" sheetId="1" state="visible" r:id="rId2"/>
    <sheet name="Журнал_образцов" sheetId="2" state="visible" r:id="rId3"/>
    <sheet name="Договора" sheetId="3" state="visible" r:id="rId4"/>
    <sheet name="Доверенности контакты" sheetId="4" state="visible" r:id="rId5"/>
    <sheet name="акт отбора" sheetId="5" state="visible" r:id="rId6"/>
    <sheet name="справочник" sheetId="6" state="visible" r:id="rId7"/>
  </sheets>
  <definedNames>
    <definedName function="false" hidden="false" localSheetId="4" name="_xlnm.Print_Area" vbProcedure="false">'акт отбора'!$B$1:$M$28</definedName>
    <definedName function="false" hidden="true" localSheetId="0" name="_xlnm._FilterDatabase" vbProcedure="false">Журнал_заявок!$A$1:$O$2</definedName>
    <definedName function="false" hidden="true" localSheetId="1" name="_xlnm._FilterDatabase" vbProcedure="false">Журнал_образцов!$A$1:$X$83</definedName>
    <definedName function="false" hidden="false" localSheetId="0" name="_FilterDatabase_0" vbProcedure="false">Журнал_заявок!$A$1:$O$2</definedName>
    <definedName function="false" hidden="false" localSheetId="0" name="_FilterDatabase_0_0" vbProcedure="false">Журнал_заявок!$A$1:$O$2</definedName>
    <definedName function="false" hidden="false" localSheetId="0" name="_FilterDatabase_0_0_0" vbProcedure="false">Журнал_заявок!$A$1:$O$2</definedName>
    <definedName function="false" hidden="false" localSheetId="0" name="_FilterDatabase_0_0_0_0" vbProcedure="false">Журнал_заявок!$A$1:$O$2</definedName>
    <definedName function="false" hidden="false" localSheetId="0" name="_FilterDatabase_0_0_0_0_0" vbProcedure="false">Журнал_заявок!$A$1:$O$2</definedName>
    <definedName function="false" hidden="false" localSheetId="0" name="_FilterDatabase_0_0_0_0_0_0" vbProcedure="false">Журнал_заявок!$A$1:$O$2</definedName>
    <definedName function="false" hidden="false" localSheetId="0" name="_xlnm__FilterDatabase" vbProcedure="false">Журнал_заявок!$A$1:$O$2</definedName>
    <definedName function="false" hidden="false" localSheetId="0" name="_xlnm__FilterDatabase_0" vbProcedure="false">Журнал_заявок!$A$1:$O$2</definedName>
    <definedName function="false" hidden="false" localSheetId="0" name="_xlnm__FilterDatabase_0_0" vbProcedure="false">Журнал_заявок!$A$1:$O$2</definedName>
    <definedName function="false" hidden="false" localSheetId="0" name="_xlnm__FilterDatabase_0_0_0" vbProcedure="false">Журнал_заявок!$A$1:$O$2</definedName>
    <definedName function="false" hidden="false" localSheetId="0" name="_xlnm__FilterDatabase_0_0_0_0" vbProcedure="false">Журнал_заявок!$A$1:$O$2</definedName>
    <definedName function="false" hidden="false" localSheetId="0" name="_xlnm__FilterDatabase_0_0_0_0_0" vbProcedure="false">Журнал_заявок!$A$1:$O$2</definedName>
    <definedName function="false" hidden="false" localSheetId="1" name="_FilterDatabase_0" vbProcedure="false">Журнал_образцов!$A$1:$X$1</definedName>
    <definedName function="false" hidden="false" localSheetId="1" name="_FilterDatabase_0_0" vbProcedure="false">Журнал_образцов!$A$1:$X$1</definedName>
    <definedName function="false" hidden="false" localSheetId="1" name="_FilterDatabase_0_0_0" vbProcedure="false">Журнал_образцов!$A$1:$X$1</definedName>
    <definedName function="false" hidden="false" localSheetId="1" name="_FilterDatabase_0_0_0_0" vbProcedure="false">Журнал_образцов!$A$1:$X$1</definedName>
    <definedName function="false" hidden="false" localSheetId="1" name="_FilterDatabase_0_0_0_0_0" vbProcedure="false">Журнал_образцов!$A$1:$X$1</definedName>
    <definedName function="false" hidden="false" localSheetId="1" name="_FilterDatabase_0_0_0_0_0_0" vbProcedure="false">Журнал_образцов!$A$1:$X$1</definedName>
    <definedName function="false" hidden="false" localSheetId="1" name="_xlnm__FilterDatabase" vbProcedure="false">Журнал_образцов!$A$1:$X$1</definedName>
    <definedName function="false" hidden="false" localSheetId="1" name="_xlnm__FilterDatabase_0" vbProcedure="false">Журнал_образцов!$A$1:$X$1</definedName>
    <definedName function="false" hidden="false" localSheetId="1" name="_xlnm__FilterDatabase_0_0" vbProcedure="false">Журнал_образцов!$A$1:$X$1</definedName>
    <definedName function="false" hidden="false" localSheetId="1" name="_xlnm__FilterDatabase_0_0_0" vbProcedure="false">Журнал_образцов!$A$1:$X$1</definedName>
    <definedName function="false" hidden="false" localSheetId="1" name="_xlnm__FilterDatabase_0_0_0_0" vbProcedure="false">Журнал_образцов!$A$1:$X$1</definedName>
    <definedName function="false" hidden="false" localSheetId="1" name="_xlnm__FilterDatabase_0_0_0_0_0" vbProcedure="false">Журнал_образцов!$A$1:$X$1</definedName>
    <definedName function="false" hidden="false" localSheetId="4" name="Print_Area_0" vbProcedure="false">'акт отбора'!$B$1:$M$28</definedName>
    <definedName function="false" hidden="false" localSheetId="4" name="Print_Area_0_0" vbProcedure="false">'акт отбора'!$B$1:$M$28</definedName>
    <definedName function="false" hidden="false" localSheetId="4" name="Print_Area_0_0_0" vbProcedure="false">'акт отбора'!$B$1:$M$28</definedName>
    <definedName function="false" hidden="false" localSheetId="4" name="Print_Area_0_0_0_0" vbProcedure="false">'акт отбора'!$B$1:$M$28</definedName>
    <definedName function="false" hidden="false" localSheetId="4" name="Print_Area_0_0_0_0_0" vbProcedure="false">'акт отбора'!$B$1:$M$28</definedName>
    <definedName function="false" hidden="false" localSheetId="4" name="Print_Area_0_0_0_0_0_0" vbProcedure="false">'акт отбора'!$B$1:$M$28</definedName>
    <definedName function="false" hidden="false" localSheetId="4" name="_xlnm_Print_Area" vbProcedure="false">'акт отбора'!$B$1:$M$28</definedName>
    <definedName function="false" hidden="false" localSheetId="4" name="_xlnm_Print_Area_0" vbProcedure="false">'акт отбора'!$B$1:$M$28</definedName>
    <definedName function="false" hidden="false" localSheetId="4" name="_xlnm_Print_Area_0_0" vbProcedure="false">'акт отбора'!$B$1:$M$28</definedName>
    <definedName function="false" hidden="false" localSheetId="4" name="_xlnm_Print_Area_0_0_0" vbProcedure="false">'акт отбора'!$B$1:$M$28</definedName>
    <definedName function="false" hidden="false" localSheetId="4" name="_xlnm_Print_Area_0_0_0_0" vbProcedure="false">'акт отбора'!$B$1:$M$28</definedName>
    <definedName function="false" hidden="false" localSheetId="4" name="_xlnm_Print_Area_0_0_0_0_0" vbProcedure="false">'акт отбора'!$B$1:$M$28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<sst xmlns="http://schemas.openxmlformats.org/spreadsheetml/2006/main" count="1448" uniqueCount="950">
  <si>
    <t xml:space="preserve">сегодня</t>
  </si>
  <si>
    <t xml:space="preserve">оформлены</t>
  </si>
  <si>
    <t xml:space="preserve">Для отбора проб</t>
  </si>
  <si>
    <t xml:space="preserve">Счет №</t>
  </si>
  <si>
    <t xml:space="preserve">сумма</t>
  </si>
  <si>
    <t xml:space="preserve">оплачено</t>
  </si>
  <si>
    <t xml:space="preserve">документы получены</t>
  </si>
  <si>
    <t xml:space="preserve">№ вх</t>
  </si>
  <si>
    <t xml:space="preserve">дата</t>
  </si>
  <si>
    <t xml:space="preserve">номер и дата</t>
  </si>
  <si>
    <t xml:space="preserve">Наименование заявителя</t>
  </si>
  <si>
    <t xml:space="preserve">Заявку принял</t>
  </si>
  <si>
    <t xml:space="preserve">Количество образцов</t>
  </si>
  <si>
    <t xml:space="preserve">дата отбора</t>
  </si>
  <si>
    <t xml:space="preserve">Место отбора</t>
  </si>
  <si>
    <t xml:space="preserve">Отправитель</t>
  </si>
  <si>
    <t xml:space="preserve">Получатель</t>
  </si>
  <si>
    <t xml:space="preserve">08-0001</t>
  </si>
  <si>
    <t xml:space="preserve">ООО Травы сухие</t>
  </si>
  <si>
    <t xml:space="preserve">руководитель</t>
  </si>
  <si>
    <t xml:space="preserve">08-0002</t>
  </si>
  <si>
    <t xml:space="preserve">Кто-то</t>
  </si>
  <si>
    <t xml:space="preserve">08-0003</t>
  </si>
  <si>
    <t xml:space="preserve">08-0004</t>
  </si>
  <si>
    <t xml:space="preserve">08-0005</t>
  </si>
  <si>
    <t xml:space="preserve">08-0006</t>
  </si>
  <si>
    <t xml:space="preserve">08-0007</t>
  </si>
  <si>
    <t xml:space="preserve">08-0008</t>
  </si>
  <si>
    <t xml:space="preserve">08-0009</t>
  </si>
  <si>
    <t xml:space="preserve">08-0010</t>
  </si>
  <si>
    <t xml:space="preserve">08-0011</t>
  </si>
  <si>
    <t xml:space="preserve">08-0012</t>
  </si>
  <si>
    <t xml:space="preserve">08-0013</t>
  </si>
  <si>
    <t xml:space="preserve">08-0014</t>
  </si>
  <si>
    <t xml:space="preserve">08-0015</t>
  </si>
  <si>
    <t xml:space="preserve">08-0016</t>
  </si>
  <si>
    <t xml:space="preserve">08-0017</t>
  </si>
  <si>
    <t xml:space="preserve">08-0018</t>
  </si>
  <si>
    <t xml:space="preserve">08-0019</t>
  </si>
  <si>
    <t xml:space="preserve">08-0020</t>
  </si>
  <si>
    <t xml:space="preserve">08-0021</t>
  </si>
  <si>
    <t xml:space="preserve">08-0022</t>
  </si>
  <si>
    <t xml:space="preserve">08-0023</t>
  </si>
  <si>
    <t xml:space="preserve">08-0024</t>
  </si>
  <si>
    <t xml:space="preserve">08-0025</t>
  </si>
  <si>
    <t xml:space="preserve">08-0026</t>
  </si>
  <si>
    <t xml:space="preserve">08-0027</t>
  </si>
  <si>
    <t xml:space="preserve">08-0028</t>
  </si>
  <si>
    <t xml:space="preserve">08-0029</t>
  </si>
  <si>
    <t xml:space="preserve">08-0030</t>
  </si>
  <si>
    <t xml:space="preserve">08-0031</t>
  </si>
  <si>
    <t xml:space="preserve">08-0032</t>
  </si>
  <si>
    <t xml:space="preserve">08-0033</t>
  </si>
  <si>
    <t xml:space="preserve">08-0034</t>
  </si>
  <si>
    <t xml:space="preserve">08-0035</t>
  </si>
  <si>
    <t xml:space="preserve">08-0036</t>
  </si>
  <si>
    <t xml:space="preserve">08-0037</t>
  </si>
  <si>
    <t xml:space="preserve">08-0038</t>
  </si>
  <si>
    <t xml:space="preserve">08-0039</t>
  </si>
  <si>
    <t xml:space="preserve">08-0040</t>
  </si>
  <si>
    <t xml:space="preserve">08-0041</t>
  </si>
  <si>
    <t xml:space="preserve">08-0042</t>
  </si>
  <si>
    <t xml:space="preserve">08-0043</t>
  </si>
  <si>
    <t xml:space="preserve">08-0044</t>
  </si>
  <si>
    <t xml:space="preserve">08-0045</t>
  </si>
  <si>
    <t xml:space="preserve">08-0046</t>
  </si>
  <si>
    <t xml:space="preserve">08-0047</t>
  </si>
  <si>
    <t xml:space="preserve">08-0048</t>
  </si>
  <si>
    <t xml:space="preserve">08-0049</t>
  </si>
  <si>
    <t xml:space="preserve">08-0050</t>
  </si>
  <si>
    <t xml:space="preserve">08-0051</t>
  </si>
  <si>
    <t xml:space="preserve">08-0052</t>
  </si>
  <si>
    <t xml:space="preserve">08-0053</t>
  </si>
  <si>
    <t xml:space="preserve">08-0054</t>
  </si>
  <si>
    <t xml:space="preserve">08-0055</t>
  </si>
  <si>
    <t xml:space="preserve">08-0056</t>
  </si>
  <si>
    <t xml:space="preserve">08-0057</t>
  </si>
  <si>
    <t xml:space="preserve">08-0058</t>
  </si>
  <si>
    <t xml:space="preserve">08-0059</t>
  </si>
  <si>
    <t xml:space="preserve">08-0060</t>
  </si>
  <si>
    <t xml:space="preserve">08-0061</t>
  </si>
  <si>
    <t xml:space="preserve">08-0062</t>
  </si>
  <si>
    <t xml:space="preserve">08-0063</t>
  </si>
  <si>
    <t xml:space="preserve">08-0064</t>
  </si>
  <si>
    <t xml:space="preserve">08-0065</t>
  </si>
  <si>
    <t xml:space="preserve">08-0066</t>
  </si>
  <si>
    <t xml:space="preserve">08-0067</t>
  </si>
  <si>
    <t xml:space="preserve">08-0068</t>
  </si>
  <si>
    <t xml:space="preserve">08-0069</t>
  </si>
  <si>
    <t xml:space="preserve">08-0070</t>
  </si>
  <si>
    <t xml:space="preserve">08-0071</t>
  </si>
  <si>
    <t xml:space="preserve">08-0072</t>
  </si>
  <si>
    <t xml:space="preserve">08-0073</t>
  </si>
  <si>
    <t xml:space="preserve">08-0074</t>
  </si>
  <si>
    <t xml:space="preserve">08-0075</t>
  </si>
  <si>
    <t xml:space="preserve">08-0076</t>
  </si>
  <si>
    <t xml:space="preserve">08-0077</t>
  </si>
  <si>
    <t xml:space="preserve">08-0078</t>
  </si>
  <si>
    <t xml:space="preserve">08-0079</t>
  </si>
  <si>
    <t xml:space="preserve">08-0080</t>
  </si>
  <si>
    <t xml:space="preserve">08-0081</t>
  </si>
  <si>
    <t xml:space="preserve">08-0082</t>
  </si>
  <si>
    <t xml:space="preserve">08-0083</t>
  </si>
  <si>
    <t xml:space="preserve">08-0084</t>
  </si>
  <si>
    <t xml:space="preserve">08-0085</t>
  </si>
  <si>
    <t xml:space="preserve">08-0086</t>
  </si>
  <si>
    <t xml:space="preserve">08-0087</t>
  </si>
  <si>
    <t xml:space="preserve">08-0088</t>
  </si>
  <si>
    <t xml:space="preserve">08-0089</t>
  </si>
  <si>
    <t xml:space="preserve">08-0090</t>
  </si>
  <si>
    <t xml:space="preserve">08-0091</t>
  </si>
  <si>
    <t xml:space="preserve">08-0092</t>
  </si>
  <si>
    <t xml:space="preserve">08-0093</t>
  </si>
  <si>
    <t xml:space="preserve">08-0094</t>
  </si>
  <si>
    <t xml:space="preserve">08-0095</t>
  </si>
  <si>
    <t xml:space="preserve">08-0096</t>
  </si>
  <si>
    <t xml:space="preserve">08-0097</t>
  </si>
  <si>
    <t xml:space="preserve">08-0098</t>
  </si>
  <si>
    <t xml:space="preserve">08-0099</t>
  </si>
  <si>
    <t xml:space="preserve">08-0100</t>
  </si>
  <si>
    <t xml:space="preserve">08-0101</t>
  </si>
  <si>
    <t xml:space="preserve">08-0102</t>
  </si>
  <si>
    <t xml:space="preserve">08-0103</t>
  </si>
  <si>
    <t xml:space="preserve">08-0104</t>
  </si>
  <si>
    <t xml:space="preserve">08-0105</t>
  </si>
  <si>
    <t xml:space="preserve">08-0106</t>
  </si>
  <si>
    <t xml:space="preserve">08-0107</t>
  </si>
  <si>
    <t xml:space="preserve">08-0108</t>
  </si>
  <si>
    <t xml:space="preserve">08-0109</t>
  </si>
  <si>
    <t xml:space="preserve">08-0110</t>
  </si>
  <si>
    <t xml:space="preserve">08-0111</t>
  </si>
  <si>
    <t xml:space="preserve">08-0112</t>
  </si>
  <si>
    <t xml:space="preserve">08-0113</t>
  </si>
  <si>
    <t xml:space="preserve">08-0114</t>
  </si>
  <si>
    <t xml:space="preserve">08-0115</t>
  </si>
  <si>
    <t xml:space="preserve">08-0116</t>
  </si>
  <si>
    <t xml:space="preserve">08-0117</t>
  </si>
  <si>
    <t xml:space="preserve">08-0118</t>
  </si>
  <si>
    <t xml:space="preserve">08-0119</t>
  </si>
  <si>
    <t xml:space="preserve">08-0120</t>
  </si>
  <si>
    <t xml:space="preserve">08-0121</t>
  </si>
  <si>
    <t xml:space="preserve">08-0122</t>
  </si>
  <si>
    <t xml:space="preserve">08-0123</t>
  </si>
  <si>
    <t xml:space="preserve">08-0124</t>
  </si>
  <si>
    <t xml:space="preserve">08-0125</t>
  </si>
  <si>
    <t xml:space="preserve">08-0126</t>
  </si>
  <si>
    <t xml:space="preserve">08-0127</t>
  </si>
  <si>
    <t xml:space="preserve">08-0128</t>
  </si>
  <si>
    <t xml:space="preserve">08-0129</t>
  </si>
  <si>
    <t xml:space="preserve">08-0130</t>
  </si>
  <si>
    <t xml:space="preserve">08-0131</t>
  </si>
  <si>
    <t xml:space="preserve">08-0132</t>
  </si>
  <si>
    <t xml:space="preserve">08-0133</t>
  </si>
  <si>
    <t xml:space="preserve">08-0134</t>
  </si>
  <si>
    <t xml:space="preserve">08-0135</t>
  </si>
  <si>
    <t xml:space="preserve">08-0136</t>
  </si>
  <si>
    <t xml:space="preserve">08-0137</t>
  </si>
  <si>
    <t xml:space="preserve">08-0138</t>
  </si>
  <si>
    <t xml:space="preserve">08-0139</t>
  </si>
  <si>
    <t xml:space="preserve">08-0140</t>
  </si>
  <si>
    <t xml:space="preserve">08-0141</t>
  </si>
  <si>
    <t xml:space="preserve">08-0142</t>
  </si>
  <si>
    <t xml:space="preserve">08-0143</t>
  </si>
  <si>
    <t xml:space="preserve">08-0144</t>
  </si>
  <si>
    <t xml:space="preserve">08-0145</t>
  </si>
  <si>
    <t xml:space="preserve">08-0146</t>
  </si>
  <si>
    <t xml:space="preserve">08-0147</t>
  </si>
  <si>
    <t xml:space="preserve">08-0148</t>
  </si>
  <si>
    <t xml:space="preserve">08-0149</t>
  </si>
  <si>
    <t xml:space="preserve">08-0150</t>
  </si>
  <si>
    <t xml:space="preserve">08-0151</t>
  </si>
  <si>
    <t xml:space="preserve">08-0152</t>
  </si>
  <si>
    <t xml:space="preserve">08-0153</t>
  </si>
  <si>
    <t xml:space="preserve">08-0154</t>
  </si>
  <si>
    <t xml:space="preserve">08-0155</t>
  </si>
  <si>
    <t xml:space="preserve">08-0156</t>
  </si>
  <si>
    <t xml:space="preserve">08-0157</t>
  </si>
  <si>
    <t xml:space="preserve">08-0158</t>
  </si>
  <si>
    <t xml:space="preserve">08-0159</t>
  </si>
  <si>
    <t xml:space="preserve">08-0160</t>
  </si>
  <si>
    <t xml:space="preserve">08-0161</t>
  </si>
  <si>
    <t xml:space="preserve">08-0162</t>
  </si>
  <si>
    <t xml:space="preserve">08-0163</t>
  </si>
  <si>
    <t xml:space="preserve">08-0164</t>
  </si>
  <si>
    <t xml:space="preserve">08-0165</t>
  </si>
  <si>
    <t xml:space="preserve">08-0166</t>
  </si>
  <si>
    <t xml:space="preserve">08-0167</t>
  </si>
  <si>
    <t xml:space="preserve">08-0168</t>
  </si>
  <si>
    <t xml:space="preserve">08-0169</t>
  </si>
  <si>
    <t xml:space="preserve">08-0170</t>
  </si>
  <si>
    <t xml:space="preserve">08-0171</t>
  </si>
  <si>
    <t xml:space="preserve">08-0172</t>
  </si>
  <si>
    <t xml:space="preserve">08-0173</t>
  </si>
  <si>
    <t xml:space="preserve">08-0174</t>
  </si>
  <si>
    <t xml:space="preserve">08-0175</t>
  </si>
  <si>
    <t xml:space="preserve">08-0176</t>
  </si>
  <si>
    <t xml:space="preserve">08-0177</t>
  </si>
  <si>
    <t xml:space="preserve">08-0178</t>
  </si>
  <si>
    <t xml:space="preserve">08-0179</t>
  </si>
  <si>
    <t xml:space="preserve">08-0180</t>
  </si>
  <si>
    <t xml:space="preserve">08-0181</t>
  </si>
  <si>
    <t xml:space="preserve">08-0182</t>
  </si>
  <si>
    <t xml:space="preserve">08-0183</t>
  </si>
  <si>
    <t xml:space="preserve">08-0184</t>
  </si>
  <si>
    <t xml:space="preserve">08-0185</t>
  </si>
  <si>
    <t xml:space="preserve">08-0186</t>
  </si>
  <si>
    <t xml:space="preserve">08-0187</t>
  </si>
  <si>
    <t xml:space="preserve">08-0188</t>
  </si>
  <si>
    <t xml:space="preserve">08-0189</t>
  </si>
  <si>
    <t xml:space="preserve">08-0190</t>
  </si>
  <si>
    <t xml:space="preserve">08-0191</t>
  </si>
  <si>
    <t xml:space="preserve">08-0192</t>
  </si>
  <si>
    <t xml:space="preserve">08-0193</t>
  </si>
  <si>
    <t xml:space="preserve">08-0194</t>
  </si>
  <si>
    <t xml:space="preserve">08-0195</t>
  </si>
  <si>
    <t xml:space="preserve">08-0196</t>
  </si>
  <si>
    <t xml:space="preserve">08-0197</t>
  </si>
  <si>
    <t xml:space="preserve">08-0198</t>
  </si>
  <si>
    <t xml:space="preserve">08-0199</t>
  </si>
  <si>
    <t xml:space="preserve">08-0200</t>
  </si>
  <si>
    <t xml:space="preserve">08-0201</t>
  </si>
  <si>
    <t xml:space="preserve">08-0202</t>
  </si>
  <si>
    <t xml:space="preserve">08-0203</t>
  </si>
  <si>
    <t xml:space="preserve">08-0204</t>
  </si>
  <si>
    <t xml:space="preserve">08-0205</t>
  </si>
  <si>
    <t xml:space="preserve">08-0206</t>
  </si>
  <si>
    <t xml:space="preserve">08-0207</t>
  </si>
  <si>
    <t xml:space="preserve">08-0208</t>
  </si>
  <si>
    <t xml:space="preserve">08-0209</t>
  </si>
  <si>
    <t xml:space="preserve">08-0210</t>
  </si>
  <si>
    <t xml:space="preserve">08-0211</t>
  </si>
  <si>
    <t xml:space="preserve">08-0212</t>
  </si>
  <si>
    <t xml:space="preserve">08-0213</t>
  </si>
  <si>
    <t xml:space="preserve">08-0214</t>
  </si>
  <si>
    <t xml:space="preserve">08-0215</t>
  </si>
  <si>
    <t xml:space="preserve">08-0216</t>
  </si>
  <si>
    <t xml:space="preserve">08-0217</t>
  </si>
  <si>
    <t xml:space="preserve">08-0218</t>
  </si>
  <si>
    <t xml:space="preserve">08-0219</t>
  </si>
  <si>
    <t xml:space="preserve">08-0220</t>
  </si>
  <si>
    <t xml:space="preserve">08-0221</t>
  </si>
  <si>
    <t xml:space="preserve">08-0222</t>
  </si>
  <si>
    <t xml:space="preserve">08-0223</t>
  </si>
  <si>
    <t xml:space="preserve">08-0224</t>
  </si>
  <si>
    <t xml:space="preserve">08-0225</t>
  </si>
  <si>
    <t xml:space="preserve">08-0226</t>
  </si>
  <si>
    <t xml:space="preserve">08-0227</t>
  </si>
  <si>
    <t xml:space="preserve">08-0228</t>
  </si>
  <si>
    <t xml:space="preserve">08-0229</t>
  </si>
  <si>
    <t xml:space="preserve">08-0230</t>
  </si>
  <si>
    <t xml:space="preserve">08-0231</t>
  </si>
  <si>
    <t xml:space="preserve">08-0232</t>
  </si>
  <si>
    <t xml:space="preserve">08-0233</t>
  </si>
  <si>
    <t xml:space="preserve">08-0234</t>
  </si>
  <si>
    <t xml:space="preserve">08-0235</t>
  </si>
  <si>
    <t xml:space="preserve">08-0236</t>
  </si>
  <si>
    <t xml:space="preserve">08-0237</t>
  </si>
  <si>
    <t xml:space="preserve">08-0238</t>
  </si>
  <si>
    <t xml:space="preserve">08-0239</t>
  </si>
  <si>
    <t xml:space="preserve">08-0240</t>
  </si>
  <si>
    <t xml:space="preserve">08-0241</t>
  </si>
  <si>
    <t xml:space="preserve">08-0242</t>
  </si>
  <si>
    <t xml:space="preserve">08-0243</t>
  </si>
  <si>
    <t xml:space="preserve">08-0244</t>
  </si>
  <si>
    <t xml:space="preserve">08-0245</t>
  </si>
  <si>
    <t xml:space="preserve">08-0246</t>
  </si>
  <si>
    <t xml:space="preserve">08-0247</t>
  </si>
  <si>
    <t xml:space="preserve">08-0248</t>
  </si>
  <si>
    <t xml:space="preserve">08-0249</t>
  </si>
  <si>
    <t xml:space="preserve">08-0250</t>
  </si>
  <si>
    <t xml:space="preserve">08-0251</t>
  </si>
  <si>
    <t xml:space="preserve">08-0252</t>
  </si>
  <si>
    <t xml:space="preserve">08-0253</t>
  </si>
  <si>
    <t xml:space="preserve">08-0254</t>
  </si>
  <si>
    <t xml:space="preserve">08-0255</t>
  </si>
  <si>
    <t xml:space="preserve">08-0256</t>
  </si>
  <si>
    <t xml:space="preserve">08-0257</t>
  </si>
  <si>
    <t xml:space="preserve">08-0258</t>
  </si>
  <si>
    <t xml:space="preserve">08-0259</t>
  </si>
  <si>
    <t xml:space="preserve">08-0260</t>
  </si>
  <si>
    <t xml:space="preserve">08-0261</t>
  </si>
  <si>
    <t xml:space="preserve">08-0262</t>
  </si>
  <si>
    <t xml:space="preserve">08-0263</t>
  </si>
  <si>
    <t xml:space="preserve">08-0264</t>
  </si>
  <si>
    <t xml:space="preserve">08-0265</t>
  </si>
  <si>
    <t xml:space="preserve">08-0266</t>
  </si>
  <si>
    <t xml:space="preserve">08-0267</t>
  </si>
  <si>
    <t xml:space="preserve">08-0268</t>
  </si>
  <si>
    <t xml:space="preserve">08-0269</t>
  </si>
  <si>
    <t xml:space="preserve">08-0270</t>
  </si>
  <si>
    <t xml:space="preserve">08-0271</t>
  </si>
  <si>
    <t xml:space="preserve">08-0272</t>
  </si>
  <si>
    <t xml:space="preserve">08-0273</t>
  </si>
  <si>
    <t xml:space="preserve">08-0274</t>
  </si>
  <si>
    <t xml:space="preserve">08-0275</t>
  </si>
  <si>
    <t xml:space="preserve">08-0276</t>
  </si>
  <si>
    <t xml:space="preserve">08-0277</t>
  </si>
  <si>
    <t xml:space="preserve">08-0278</t>
  </si>
  <si>
    <t xml:space="preserve">08-0279</t>
  </si>
  <si>
    <t xml:space="preserve">08-0280</t>
  </si>
  <si>
    <t xml:space="preserve">08-0281</t>
  </si>
  <si>
    <t xml:space="preserve">08-0282</t>
  </si>
  <si>
    <t xml:space="preserve">08-0283</t>
  </si>
  <si>
    <t xml:space="preserve">08-0284</t>
  </si>
  <si>
    <t xml:space="preserve">08-0285</t>
  </si>
  <si>
    <t xml:space="preserve">08-0286</t>
  </si>
  <si>
    <t xml:space="preserve">08-0287</t>
  </si>
  <si>
    <t xml:space="preserve">08-0288</t>
  </si>
  <si>
    <t xml:space="preserve">08-0289</t>
  </si>
  <si>
    <t xml:space="preserve">08-0290</t>
  </si>
  <si>
    <t xml:space="preserve">08-0291</t>
  </si>
  <si>
    <t xml:space="preserve">08-0292</t>
  </si>
  <si>
    <t xml:space="preserve">08-0293</t>
  </si>
  <si>
    <t xml:space="preserve">08-0294</t>
  </si>
  <si>
    <t xml:space="preserve">08-0295</t>
  </si>
  <si>
    <t xml:space="preserve">08-0296</t>
  </si>
  <si>
    <t xml:space="preserve">08-0297</t>
  </si>
  <si>
    <t xml:space="preserve">08-0298</t>
  </si>
  <si>
    <t xml:space="preserve">08-0299</t>
  </si>
  <si>
    <t xml:space="preserve">08-0300</t>
  </si>
  <si>
    <t xml:space="preserve">08-0301</t>
  </si>
  <si>
    <t xml:space="preserve">08-0302</t>
  </si>
  <si>
    <t xml:space="preserve">08-0303</t>
  </si>
  <si>
    <t xml:space="preserve">08-0304</t>
  </si>
  <si>
    <t xml:space="preserve">08-0305</t>
  </si>
  <si>
    <t xml:space="preserve">08-0306</t>
  </si>
  <si>
    <t xml:space="preserve">08-0307</t>
  </si>
  <si>
    <t xml:space="preserve">08-0308</t>
  </si>
  <si>
    <t xml:space="preserve">08-0309</t>
  </si>
  <si>
    <t xml:space="preserve">08-0310</t>
  </si>
  <si>
    <t xml:space="preserve">08-0311</t>
  </si>
  <si>
    <t xml:space="preserve">08-0312</t>
  </si>
  <si>
    <t xml:space="preserve">08-0313</t>
  </si>
  <si>
    <t xml:space="preserve">08-0314</t>
  </si>
  <si>
    <t xml:space="preserve">08-0315</t>
  </si>
  <si>
    <t xml:space="preserve">08-0316</t>
  </si>
  <si>
    <t xml:space="preserve">08-0317</t>
  </si>
  <si>
    <t xml:space="preserve">08-0318</t>
  </si>
  <si>
    <t xml:space="preserve">08-0319</t>
  </si>
  <si>
    <t xml:space="preserve">08-0320</t>
  </si>
  <si>
    <t xml:space="preserve">08-0321</t>
  </si>
  <si>
    <t xml:space="preserve">08-0322</t>
  </si>
  <si>
    <t xml:space="preserve">08-0323</t>
  </si>
  <si>
    <t xml:space="preserve">08-0324</t>
  </si>
  <si>
    <t xml:space="preserve">08-0325</t>
  </si>
  <si>
    <t xml:space="preserve">08-0326</t>
  </si>
  <si>
    <t xml:space="preserve">08-0327</t>
  </si>
  <si>
    <t xml:space="preserve">08-0328</t>
  </si>
  <si>
    <t xml:space="preserve">08-0329</t>
  </si>
  <si>
    <t xml:space="preserve">08-0330</t>
  </si>
  <si>
    <t xml:space="preserve">08-0331</t>
  </si>
  <si>
    <t xml:space="preserve">08-0332</t>
  </si>
  <si>
    <t xml:space="preserve">08-0333</t>
  </si>
  <si>
    <t xml:space="preserve">08-0334</t>
  </si>
  <si>
    <t xml:space="preserve">08-0335</t>
  </si>
  <si>
    <t xml:space="preserve">08-0336</t>
  </si>
  <si>
    <t xml:space="preserve">08-0337</t>
  </si>
  <si>
    <t xml:space="preserve">08-0338</t>
  </si>
  <si>
    <t xml:space="preserve">08-0339</t>
  </si>
  <si>
    <t xml:space="preserve">08-0340</t>
  </si>
  <si>
    <t xml:space="preserve">08-0341</t>
  </si>
  <si>
    <t xml:space="preserve">08-0342</t>
  </si>
  <si>
    <t xml:space="preserve">08-0343</t>
  </si>
  <si>
    <t xml:space="preserve">08-0344</t>
  </si>
  <si>
    <t xml:space="preserve">08-0345</t>
  </si>
  <si>
    <t xml:space="preserve">08-0346</t>
  </si>
  <si>
    <t xml:space="preserve">08-0347</t>
  </si>
  <si>
    <t xml:space="preserve">08-0348</t>
  </si>
  <si>
    <t xml:space="preserve">08-0349</t>
  </si>
  <si>
    <t xml:space="preserve">08-0350</t>
  </si>
  <si>
    <t xml:space="preserve">08-0351</t>
  </si>
  <si>
    <t xml:space="preserve">08-0352</t>
  </si>
  <si>
    <t xml:space="preserve">08-0353</t>
  </si>
  <si>
    <t xml:space="preserve">08-0354</t>
  </si>
  <si>
    <t xml:space="preserve">08-0355</t>
  </si>
  <si>
    <t xml:space="preserve">08-0356</t>
  </si>
  <si>
    <t xml:space="preserve">08-0357</t>
  </si>
  <si>
    <t xml:space="preserve">08-0358</t>
  </si>
  <si>
    <t xml:space="preserve">08-0359</t>
  </si>
  <si>
    <t xml:space="preserve">08-0360</t>
  </si>
  <si>
    <t xml:space="preserve">08-0361</t>
  </si>
  <si>
    <t xml:space="preserve">08-0362</t>
  </si>
  <si>
    <t xml:space="preserve">08-0363</t>
  </si>
  <si>
    <t xml:space="preserve">08-0364</t>
  </si>
  <si>
    <t xml:space="preserve">08-0365</t>
  </si>
  <si>
    <t xml:space="preserve">08-0366</t>
  </si>
  <si>
    <t xml:space="preserve">08-0367</t>
  </si>
  <si>
    <t xml:space="preserve">08-0368</t>
  </si>
  <si>
    <t xml:space="preserve">08-0369</t>
  </si>
  <si>
    <t xml:space="preserve">08-0370</t>
  </si>
  <si>
    <t xml:space="preserve">08-0371</t>
  </si>
  <si>
    <t xml:space="preserve">08-0372</t>
  </si>
  <si>
    <t xml:space="preserve">08-0373</t>
  </si>
  <si>
    <t xml:space="preserve">08-0374</t>
  </si>
  <si>
    <t xml:space="preserve">08-0375</t>
  </si>
  <si>
    <t xml:space="preserve">08-0376</t>
  </si>
  <si>
    <t xml:space="preserve">08-0377</t>
  </si>
  <si>
    <t xml:space="preserve">08-0378</t>
  </si>
  <si>
    <t xml:space="preserve">08-0379</t>
  </si>
  <si>
    <t xml:space="preserve">08-0380</t>
  </si>
  <si>
    <t xml:space="preserve">08-0381</t>
  </si>
  <si>
    <t xml:space="preserve">08-0382</t>
  </si>
  <si>
    <t xml:space="preserve">08-0383</t>
  </si>
  <si>
    <t xml:space="preserve">08-0384</t>
  </si>
  <si>
    <t xml:space="preserve">08-0385</t>
  </si>
  <si>
    <t xml:space="preserve">08-0386</t>
  </si>
  <si>
    <t xml:space="preserve">08-0387</t>
  </si>
  <si>
    <t xml:space="preserve">08-0388</t>
  </si>
  <si>
    <t xml:space="preserve">08-0389</t>
  </si>
  <si>
    <t xml:space="preserve">08-0390</t>
  </si>
  <si>
    <t xml:space="preserve">08-0391</t>
  </si>
  <si>
    <t xml:space="preserve">08-0392</t>
  </si>
  <si>
    <t xml:space="preserve">08-0393</t>
  </si>
  <si>
    <t xml:space="preserve">08-0394</t>
  </si>
  <si>
    <t xml:space="preserve">08-0395</t>
  </si>
  <si>
    <t xml:space="preserve">08-0396</t>
  </si>
  <si>
    <t xml:space="preserve">08-0397</t>
  </si>
  <si>
    <t xml:space="preserve">08-0398</t>
  </si>
  <si>
    <t xml:space="preserve">08-0399</t>
  </si>
  <si>
    <t xml:space="preserve">08-0400</t>
  </si>
  <si>
    <t xml:space="preserve">08-0401</t>
  </si>
  <si>
    <t xml:space="preserve">08-0402</t>
  </si>
  <si>
    <t xml:space="preserve">08-0403</t>
  </si>
  <si>
    <t xml:space="preserve">08-0404</t>
  </si>
  <si>
    <t xml:space="preserve">08-0405</t>
  </si>
  <si>
    <t xml:space="preserve">08-0406</t>
  </si>
  <si>
    <t xml:space="preserve">08-0407</t>
  </si>
  <si>
    <t xml:space="preserve">08-0408</t>
  </si>
  <si>
    <t xml:space="preserve">08-0409</t>
  </si>
  <si>
    <t xml:space="preserve">08-0410</t>
  </si>
  <si>
    <t xml:space="preserve">08-0411</t>
  </si>
  <si>
    <t xml:space="preserve">08-0412</t>
  </si>
  <si>
    <t xml:space="preserve">08-0413</t>
  </si>
  <si>
    <t xml:space="preserve">08-0414</t>
  </si>
  <si>
    <t xml:space="preserve">08-0415</t>
  </si>
  <si>
    <t xml:space="preserve">08-0416</t>
  </si>
  <si>
    <t xml:space="preserve">08-0417</t>
  </si>
  <si>
    <t xml:space="preserve">08-0418</t>
  </si>
  <si>
    <t xml:space="preserve">08-0419</t>
  </si>
  <si>
    <t xml:space="preserve">08-0420</t>
  </si>
  <si>
    <t xml:space="preserve">08-0421</t>
  </si>
  <si>
    <t xml:space="preserve">08-0422</t>
  </si>
  <si>
    <t xml:space="preserve">08-0423</t>
  </si>
  <si>
    <t xml:space="preserve">08-0424</t>
  </si>
  <si>
    <t xml:space="preserve">08-0425</t>
  </si>
  <si>
    <t xml:space="preserve">08-0426</t>
  </si>
  <si>
    <t xml:space="preserve">08-0427</t>
  </si>
  <si>
    <t xml:space="preserve">08-0428</t>
  </si>
  <si>
    <t xml:space="preserve">08-0429</t>
  </si>
  <si>
    <t xml:space="preserve">08-0430</t>
  </si>
  <si>
    <t xml:space="preserve">08-0431</t>
  </si>
  <si>
    <t xml:space="preserve">08-0432</t>
  </si>
  <si>
    <t xml:space="preserve">08-0433</t>
  </si>
  <si>
    <t xml:space="preserve">08-0434</t>
  </si>
  <si>
    <t xml:space="preserve">08-0435</t>
  </si>
  <si>
    <t xml:space="preserve">08-0436</t>
  </si>
  <si>
    <t xml:space="preserve">08-0437</t>
  </si>
  <si>
    <t xml:space="preserve">08-0438</t>
  </si>
  <si>
    <t xml:space="preserve">08-0439</t>
  </si>
  <si>
    <t xml:space="preserve">08-0440</t>
  </si>
  <si>
    <t xml:space="preserve">08-0441</t>
  </si>
  <si>
    <t xml:space="preserve">08-0442</t>
  </si>
  <si>
    <t xml:space="preserve">08-0443</t>
  </si>
  <si>
    <t xml:space="preserve">08-0444</t>
  </si>
  <si>
    <t xml:space="preserve">08-0445</t>
  </si>
  <si>
    <t xml:space="preserve">08-0446</t>
  </si>
  <si>
    <t xml:space="preserve">08-0447</t>
  </si>
  <si>
    <t xml:space="preserve">08-0448</t>
  </si>
  <si>
    <t xml:space="preserve">08-0449</t>
  </si>
  <si>
    <t xml:space="preserve">08-0450</t>
  </si>
  <si>
    <t xml:space="preserve">08-0451</t>
  </si>
  <si>
    <t xml:space="preserve">08-0452</t>
  </si>
  <si>
    <t xml:space="preserve">08-0453</t>
  </si>
  <si>
    <t xml:space="preserve">08-0454</t>
  </si>
  <si>
    <t xml:space="preserve">08-0455</t>
  </si>
  <si>
    <t xml:space="preserve">08-0456</t>
  </si>
  <si>
    <t xml:space="preserve">08-0457</t>
  </si>
  <si>
    <t xml:space="preserve">08-0458</t>
  </si>
  <si>
    <t xml:space="preserve">08-0459</t>
  </si>
  <si>
    <t xml:space="preserve">08-0460</t>
  </si>
  <si>
    <t xml:space="preserve">08-0461</t>
  </si>
  <si>
    <t xml:space="preserve">08-0462</t>
  </si>
  <si>
    <t xml:space="preserve">08-0463</t>
  </si>
  <si>
    <t xml:space="preserve">08-0464</t>
  </si>
  <si>
    <t xml:space="preserve">08-0465</t>
  </si>
  <si>
    <t xml:space="preserve">08-0466</t>
  </si>
  <si>
    <t xml:space="preserve">08-0467</t>
  </si>
  <si>
    <t xml:space="preserve">08-0468</t>
  </si>
  <si>
    <t xml:space="preserve">08-0469</t>
  </si>
  <si>
    <t xml:space="preserve">08-0470</t>
  </si>
  <si>
    <t xml:space="preserve">08-0471</t>
  </si>
  <si>
    <t xml:space="preserve">08-0472</t>
  </si>
  <si>
    <t xml:space="preserve">08-0473</t>
  </si>
  <si>
    <t xml:space="preserve">08-0474</t>
  </si>
  <si>
    <t xml:space="preserve">08-0475</t>
  </si>
  <si>
    <t xml:space="preserve">08-0476</t>
  </si>
  <si>
    <t xml:space="preserve">08-0477</t>
  </si>
  <si>
    <t xml:space="preserve">08-0478</t>
  </si>
  <si>
    <t xml:space="preserve">08-0479</t>
  </si>
  <si>
    <t xml:space="preserve">08-0480</t>
  </si>
  <si>
    <t xml:space="preserve">08-0481</t>
  </si>
  <si>
    <t xml:space="preserve">08-0482</t>
  </si>
  <si>
    <t xml:space="preserve">08-0483</t>
  </si>
  <si>
    <t xml:space="preserve">08-0484</t>
  </si>
  <si>
    <t xml:space="preserve">08-0485</t>
  </si>
  <si>
    <t xml:space="preserve">08-0486</t>
  </si>
  <si>
    <t xml:space="preserve">08-0487</t>
  </si>
  <si>
    <t xml:space="preserve">08-0488</t>
  </si>
  <si>
    <t xml:space="preserve">08-0489</t>
  </si>
  <si>
    <t xml:space="preserve">08-0490</t>
  </si>
  <si>
    <t xml:space="preserve">08-0491</t>
  </si>
  <si>
    <t xml:space="preserve">08-0492</t>
  </si>
  <si>
    <t xml:space="preserve">08-0493</t>
  </si>
  <si>
    <t xml:space="preserve">08-0494</t>
  </si>
  <si>
    <t xml:space="preserve">08-0495</t>
  </si>
  <si>
    <t xml:space="preserve">08-0496</t>
  </si>
  <si>
    <t xml:space="preserve">08-0497</t>
  </si>
  <si>
    <t xml:space="preserve">08-0498</t>
  </si>
  <si>
    <t xml:space="preserve">08-0499</t>
  </si>
  <si>
    <t xml:space="preserve">08-0500</t>
  </si>
  <si>
    <t xml:space="preserve">08-0501</t>
  </si>
  <si>
    <t xml:space="preserve">08-0502</t>
  </si>
  <si>
    <t xml:space="preserve">08-0503</t>
  </si>
  <si>
    <t xml:space="preserve">08-0504</t>
  </si>
  <si>
    <t xml:space="preserve">08-0505</t>
  </si>
  <si>
    <t xml:space="preserve">08-0506</t>
  </si>
  <si>
    <t xml:space="preserve">08-0507</t>
  </si>
  <si>
    <t xml:space="preserve">08-0508</t>
  </si>
  <si>
    <t xml:space="preserve">08-0509</t>
  </si>
  <si>
    <t xml:space="preserve">08-0510</t>
  </si>
  <si>
    <t xml:space="preserve">08-0511</t>
  </si>
  <si>
    <t xml:space="preserve">08-0512</t>
  </si>
  <si>
    <t xml:space="preserve">08-0513</t>
  </si>
  <si>
    <t xml:space="preserve">08-0514</t>
  </si>
  <si>
    <t xml:space="preserve">08-0515</t>
  </si>
  <si>
    <t xml:space="preserve">08-0516</t>
  </si>
  <si>
    <t xml:space="preserve">08-0517</t>
  </si>
  <si>
    <t xml:space="preserve">08-0518</t>
  </si>
  <si>
    <t xml:space="preserve">08-0519</t>
  </si>
  <si>
    <t xml:space="preserve">08-0520</t>
  </si>
  <si>
    <t xml:space="preserve">08-0521</t>
  </si>
  <si>
    <t xml:space="preserve">08-0522</t>
  </si>
  <si>
    <t xml:space="preserve">08-0523</t>
  </si>
  <si>
    <t xml:space="preserve">08-0524</t>
  </si>
  <si>
    <t xml:space="preserve">08-0525</t>
  </si>
  <si>
    <t xml:space="preserve">08-0526</t>
  </si>
  <si>
    <t xml:space="preserve">08-0527</t>
  </si>
  <si>
    <t xml:space="preserve">08-0528</t>
  </si>
  <si>
    <t xml:space="preserve">08-0529</t>
  </si>
  <si>
    <t xml:space="preserve">08-0530</t>
  </si>
  <si>
    <t xml:space="preserve">08-0531</t>
  </si>
  <si>
    <t xml:space="preserve">08-0532</t>
  </si>
  <si>
    <t xml:space="preserve">08-0533</t>
  </si>
  <si>
    <t xml:space="preserve">08-0534</t>
  </si>
  <si>
    <t xml:space="preserve">08-0535</t>
  </si>
  <si>
    <t xml:space="preserve">08-0536</t>
  </si>
  <si>
    <t xml:space="preserve">08-0537</t>
  </si>
  <si>
    <t xml:space="preserve">08-0538</t>
  </si>
  <si>
    <t xml:space="preserve">08-0539</t>
  </si>
  <si>
    <t xml:space="preserve">08-0540</t>
  </si>
  <si>
    <t xml:space="preserve">08-0541</t>
  </si>
  <si>
    <t xml:space="preserve">08-0542</t>
  </si>
  <si>
    <t xml:space="preserve">08-0543</t>
  </si>
  <si>
    <t xml:space="preserve">08-0544</t>
  </si>
  <si>
    <t xml:space="preserve">08-0545</t>
  </si>
  <si>
    <t xml:space="preserve">08-0546</t>
  </si>
  <si>
    <t xml:space="preserve">08-0547</t>
  </si>
  <si>
    <t xml:space="preserve">08-0548</t>
  </si>
  <si>
    <t xml:space="preserve">08-0549</t>
  </si>
  <si>
    <t xml:space="preserve">08-0550</t>
  </si>
  <si>
    <t xml:space="preserve">08-0551</t>
  </si>
  <si>
    <t xml:space="preserve">08-0552</t>
  </si>
  <si>
    <t xml:space="preserve">08-0553</t>
  </si>
  <si>
    <t xml:space="preserve">08-0554</t>
  </si>
  <si>
    <t xml:space="preserve">08-0555</t>
  </si>
  <si>
    <t xml:space="preserve">08-0556</t>
  </si>
  <si>
    <t xml:space="preserve">08-0557</t>
  </si>
  <si>
    <t xml:space="preserve">08-0558</t>
  </si>
  <si>
    <t xml:space="preserve">08-0559</t>
  </si>
  <si>
    <t xml:space="preserve">08-0560</t>
  </si>
  <si>
    <t xml:space="preserve">08-0561</t>
  </si>
  <si>
    <t xml:space="preserve">08-0562</t>
  </si>
  <si>
    <t xml:space="preserve">08-0563</t>
  </si>
  <si>
    <t xml:space="preserve">08-0564</t>
  </si>
  <si>
    <t xml:space="preserve">08-0565</t>
  </si>
  <si>
    <t xml:space="preserve">08-0566</t>
  </si>
  <si>
    <t xml:space="preserve">08-0567</t>
  </si>
  <si>
    <t xml:space="preserve">08-0568</t>
  </si>
  <si>
    <t xml:space="preserve">08-0569</t>
  </si>
  <si>
    <t xml:space="preserve">08-0570</t>
  </si>
  <si>
    <t xml:space="preserve">08-0571</t>
  </si>
  <si>
    <t xml:space="preserve">08-0572</t>
  </si>
  <si>
    <t xml:space="preserve">08-0573</t>
  </si>
  <si>
    <t xml:space="preserve">08-0574</t>
  </si>
  <si>
    <t xml:space="preserve">08-0575</t>
  </si>
  <si>
    <t xml:space="preserve">08-0576</t>
  </si>
  <si>
    <t xml:space="preserve">08-0577</t>
  </si>
  <si>
    <t xml:space="preserve">08-0578</t>
  </si>
  <si>
    <t xml:space="preserve">08-0579</t>
  </si>
  <si>
    <t xml:space="preserve">08-0580</t>
  </si>
  <si>
    <t xml:space="preserve">08-0581</t>
  </si>
  <si>
    <t xml:space="preserve">08-0582</t>
  </si>
  <si>
    <t xml:space="preserve">08-0583</t>
  </si>
  <si>
    <t xml:space="preserve">08-0584</t>
  </si>
  <si>
    <t xml:space="preserve">08-0585</t>
  </si>
  <si>
    <t xml:space="preserve">08-0586</t>
  </si>
  <si>
    <t xml:space="preserve">08-0587</t>
  </si>
  <si>
    <t xml:space="preserve">08-0588</t>
  </si>
  <si>
    <t xml:space="preserve">08-0589</t>
  </si>
  <si>
    <t xml:space="preserve">номер заявки</t>
  </si>
  <si>
    <t xml:space="preserve">номер образца</t>
  </si>
  <si>
    <t xml:space="preserve">Номер образца</t>
  </si>
  <si>
    <t xml:space="preserve">Дата заявки</t>
  </si>
  <si>
    <t xml:space="preserve">Дата отбора</t>
  </si>
  <si>
    <t xml:space="preserve">Наименование продукции</t>
  </si>
  <si>
    <t xml:space="preserve">вид транспорта</t>
  </si>
  <si>
    <t xml:space="preserve">№ транспорта</t>
  </si>
  <si>
    <t xml:space="preserve">Объем партии</t>
  </si>
  <si>
    <t xml:space="preserve">Ед. изм.</t>
  </si>
  <si>
    <t xml:space="preserve">Сейф-пакет</t>
  </si>
  <si>
    <t xml:space="preserve">Объем образца</t>
  </si>
  <si>
    <t xml:space="preserve">Отправление продукции</t>
  </si>
  <si>
    <t xml:space="preserve">Назначение продукции</t>
  </si>
  <si>
    <t xml:space="preserve">ЭНТ</t>
  </si>
  <si>
    <t xml:space="preserve">ГЕРБ</t>
  </si>
  <si>
    <t xml:space="preserve">ГЕЛ</t>
  </si>
  <si>
    <t xml:space="preserve">ПЦР</t>
  </si>
  <si>
    <t xml:space="preserve">обнаружения</t>
  </si>
  <si>
    <t xml:space="preserve">Дата выдачи заключения, подпись ответственного лица</t>
  </si>
  <si>
    <t xml:space="preserve">заявитель</t>
  </si>
  <si>
    <t xml:space="preserve">примечание</t>
  </si>
  <si>
    <t xml:space="preserve">формулы для заполнения протокола отбора</t>
  </si>
  <si>
    <t xml:space="preserve">_</t>
  </si>
  <si>
    <t xml:space="preserve">Шиповника плоды</t>
  </si>
  <si>
    <t xml:space="preserve">авто - </t>
  </si>
  <si>
    <t xml:space="preserve">f456ds</t>
  </si>
  <si>
    <t xml:space="preserve">ab3242</t>
  </si>
  <si>
    <t xml:space="preserve">Сухофрукты (ассортимент)</t>
  </si>
  <si>
    <t xml:space="preserve">ab3243</t>
  </si>
  <si>
    <t xml:space="preserve">50 шт</t>
  </si>
  <si>
    <t xml:space="preserve">Яблоки свежие</t>
  </si>
  <si>
    <t xml:space="preserve">вагон - </t>
  </si>
  <si>
    <t xml:space="preserve">32423423</t>
  </si>
  <si>
    <t xml:space="preserve">ab3244</t>
  </si>
  <si>
    <t xml:space="preserve">20 шт</t>
  </si>
  <si>
    <t xml:space="preserve">1 кг</t>
  </si>
  <si>
    <t xml:space="preserve">100 г</t>
  </si>
  <si>
    <t xml:space="preserve">75 шт</t>
  </si>
  <si>
    <t xml:space="preserve">15 шт</t>
  </si>
  <si>
    <t xml:space="preserve">1кг</t>
  </si>
  <si>
    <t xml:space="preserve">500г</t>
  </si>
  <si>
    <t xml:space="preserve">100г</t>
  </si>
  <si>
    <t xml:space="preserve">30г</t>
  </si>
  <si>
    <t xml:space="preserve">250г</t>
  </si>
  <si>
    <t xml:space="preserve">10шт</t>
  </si>
  <si>
    <t xml:space="preserve">15шт</t>
  </si>
  <si>
    <t xml:space="preserve">50шт</t>
  </si>
  <si>
    <t xml:space="preserve">№ п/п</t>
  </si>
  <si>
    <t xml:space="preserve">Номер договора</t>
  </si>
  <si>
    <t xml:space="preserve">Дата договора</t>
  </si>
  <si>
    <t xml:space="preserve">оригинал</t>
  </si>
  <si>
    <t xml:space="preserve">Наименование организации / Ф.И.О.</t>
  </si>
  <si>
    <t xml:space="preserve">Юр.адрес</t>
  </si>
  <si>
    <t xml:space="preserve">ИНН</t>
  </si>
  <si>
    <t xml:space="preserve">КПП</t>
  </si>
  <si>
    <t xml:space="preserve">Представитель</t>
  </si>
  <si>
    <t xml:space="preserve">Контакты</t>
  </si>
  <si>
    <t xml:space="preserve">почт. Адрес</t>
  </si>
  <si>
    <t xml:space="preserve">какая улица</t>
  </si>
  <si>
    <t xml:space="preserve">02556868</t>
  </si>
  <si>
    <t xml:space="preserve">0202</t>
  </si>
  <si>
    <t xml:space="preserve">нет</t>
  </si>
  <si>
    <t xml:space="preserve">Наименование организации</t>
  </si>
  <si>
    <t xml:space="preserve">№ доверенности</t>
  </si>
  <si>
    <t xml:space="preserve">Дата доверенности</t>
  </si>
  <si>
    <t xml:space="preserve">Ф.И.О. представителя</t>
  </si>
  <si>
    <t xml:space="preserve">Контактные данные
(тел., эл. почта)</t>
  </si>
  <si>
    <r>
      <rPr>
        <b val="true"/>
        <sz val="12"/>
        <color rgb="FF000000"/>
        <rFont val="Times New Roman"/>
        <family val="1"/>
        <charset val="204"/>
      </rPr>
      <t xml:space="preserve">ФЕДЕРАЛЬНАЯ СЛУЖБА ПО ВЕТЕРИНАРНОМУ И ФИТОСАНИТАРНОМУ НАДЗОРУ
</t>
    </r>
    <r>
      <rPr>
        <b val="true"/>
        <sz val="13"/>
        <color rgb="FF000000"/>
        <rFont val="Times New Roman"/>
        <family val="1"/>
        <charset val="204"/>
      </rPr>
      <t xml:space="preserve">(Россельхознадзор)
</t>
    </r>
    <r>
      <rPr>
        <b val="true"/>
        <sz val="14"/>
        <color rgb="FF000000"/>
        <rFont val="Times New Roman"/>
        <family val="1"/>
        <charset val="204"/>
      </rPr>
      <t xml:space="preserve">
</t>
    </r>
    <r>
      <rPr>
        <b val="true"/>
        <sz val="13"/>
        <color rgb="FF000000"/>
        <rFont val="Times New Roman"/>
        <family val="1"/>
        <charset val="204"/>
      </rPr>
      <t xml:space="preserve">Протокол досмотра и отбора образцов (проб) подкарантинной продукции</t>
    </r>
  </si>
  <si>
    <t xml:space="preserve">№</t>
  </si>
  <si>
    <t xml:space="preserve">от</t>
  </si>
  <si>
    <t xml:space="preserve">
</t>
  </si>
  <si>
    <t xml:space="preserve">По заявке от</t>
  </si>
  <si>
    <t xml:space="preserve">Юр. адрес:</t>
  </si>
  <si>
    <t xml:space="preserve">в присутствии представителя (ей)</t>
  </si>
  <si>
    <t xml:space="preserve">должность,           Ф.И.О.</t>
  </si>
  <si>
    <t xml:space="preserve">В соответствии с Федеральным законом от 21.07.2014 № 206-ФЗ «О карантине растений»,  произведен досмотр партий подкарантинной продукции:</t>
  </si>
  <si>
    <t xml:space="preserve">(транспортное средство - (а/м, ж/д, контейнер и др), наименование подкарантинной продукции, количество).</t>
  </si>
  <si>
    <t xml:space="preserve">В результате досмотра _____________________________________________________________
произведен отбор проб от партии в соответствии с </t>
  </si>
  <si>
    <t xml:space="preserve">Количество отобранных образцов</t>
  </si>
  <si>
    <t xml:space="preserve">шт.</t>
  </si>
  <si>
    <t xml:space="preserve">Отобранные пробы упакованы, опечатаны и направляются в </t>
  </si>
  <si>
    <r>
      <rPr>
        <b val="true"/>
        <sz val="12"/>
        <color rgb="FF000000"/>
        <rFont val="Times New Roman"/>
        <family val="1"/>
        <charset val="204"/>
      </rPr>
      <t xml:space="preserve">Примечание: отобранные образцы  подлежат, не подлежат возврату.
</t>
    </r>
    <r>
      <rPr>
        <sz val="10"/>
        <color rgb="FF000000"/>
        <rFont val="Times New Roman"/>
        <family val="1"/>
        <charset val="204"/>
      </rPr>
      <t xml:space="preserve">                                                                       </t>
    </r>
    <r>
      <rPr>
        <sz val="8"/>
        <color rgb="FF000000"/>
        <rFont val="Times New Roman"/>
        <family val="1"/>
        <charset val="204"/>
      </rPr>
      <t xml:space="preserve">              (нужное подчеркнуть)</t>
    </r>
  </si>
  <si>
    <t xml:space="preserve">Представитель заявителя</t>
  </si>
  <si>
    <t xml:space="preserve">(подпись)</t>
  </si>
  <si>
    <t xml:space="preserve">(Ф.И.О.)</t>
  </si>
  <si>
    <t xml:space="preserve">(подпись)                                                     (Ф.И.О.)</t>
  </si>
  <si>
    <t xml:space="preserve">Сотрудник центра</t>
  </si>
  <si>
    <t xml:space="preserve">Количество образцов прописью</t>
  </si>
  <si>
    <t xml:space="preserve">Сотрудники Центра</t>
  </si>
  <si>
    <t xml:space="preserve">Транспорт</t>
  </si>
  <si>
    <t xml:space="preserve">Категория материала</t>
  </si>
  <si>
    <t xml:space="preserve">Наименование материала</t>
  </si>
  <si>
    <t xml:space="preserve">Ед. измерения</t>
  </si>
  <si>
    <t xml:space="preserve">один</t>
  </si>
  <si>
    <t xml:space="preserve">Овощи, фрукты свежие</t>
  </si>
  <si>
    <t xml:space="preserve">Баклажаны свежие</t>
  </si>
  <si>
    <t xml:space="preserve">т</t>
  </si>
  <si>
    <t xml:space="preserve">два</t>
  </si>
  <si>
    <t xml:space="preserve">сотрудник</t>
  </si>
  <si>
    <t xml:space="preserve">Тара</t>
  </si>
  <si>
    <t xml:space="preserve">Барабан деревянный</t>
  </si>
  <si>
    <t xml:space="preserve">шт</t>
  </si>
  <si>
    <t xml:space="preserve">три</t>
  </si>
  <si>
    <t xml:space="preserve">контейнер -</t>
  </si>
  <si>
    <t xml:space="preserve">Бочонок деревянный</t>
  </si>
  <si>
    <t xml:space="preserve">1шт</t>
  </si>
  <si>
    <t xml:space="preserve">четыре</t>
  </si>
  <si>
    <t xml:space="preserve">судно -</t>
  </si>
  <si>
    <t xml:space="preserve">Пиломатериалы</t>
  </si>
  <si>
    <t xml:space="preserve">Брус деревянный (лиственных пород)</t>
  </si>
  <si>
    <t xml:space="preserve">куб м</t>
  </si>
  <si>
    <t xml:space="preserve">пять</t>
  </si>
  <si>
    <t xml:space="preserve">почта - </t>
  </si>
  <si>
    <t xml:space="preserve">Брус деревянный (хвойных пород)</t>
  </si>
  <si>
    <t xml:space="preserve">шесть</t>
  </si>
  <si>
    <t xml:space="preserve">Семена</t>
  </si>
  <si>
    <t xml:space="preserve">Вика (семена)</t>
  </si>
  <si>
    <t xml:space="preserve">семь</t>
  </si>
  <si>
    <t xml:space="preserve">Вика кормовая</t>
  </si>
  <si>
    <t xml:space="preserve">восемь</t>
  </si>
  <si>
    <t xml:space="preserve">Виноград свежий</t>
  </si>
  <si>
    <t xml:space="preserve">девять</t>
  </si>
  <si>
    <t xml:space="preserve">Обследование</t>
  </si>
  <si>
    <t xml:space="preserve">Гербарный материал</t>
  </si>
  <si>
    <t xml:space="preserve">га</t>
  </si>
  <si>
    <t xml:space="preserve">десять</t>
  </si>
  <si>
    <t xml:space="preserve">Зернобобовые (горох, нут, фасоль, соя, бобы)</t>
  </si>
  <si>
    <t xml:space="preserve">Горох (зерно)</t>
  </si>
  <si>
    <t xml:space="preserve">одиннадцать</t>
  </si>
  <si>
    <t xml:space="preserve">Крупа и солод</t>
  </si>
  <si>
    <t xml:space="preserve">Горох колотый (крупа)</t>
  </si>
  <si>
    <t xml:space="preserve">двенадцать</t>
  </si>
  <si>
    <t xml:space="preserve">Гранат свежий</t>
  </si>
  <si>
    <t xml:space="preserve">тринадцать</t>
  </si>
  <si>
    <t xml:space="preserve">Зерно 1-4 класс</t>
  </si>
  <si>
    <t xml:space="preserve">Гречиха</t>
  </si>
  <si>
    <t xml:space="preserve">четырнадцать</t>
  </si>
  <si>
    <t xml:space="preserve">Гречневая крупа</t>
  </si>
  <si>
    <t xml:space="preserve">пятнадцать</t>
  </si>
  <si>
    <t xml:space="preserve">Груша свежая</t>
  </si>
  <si>
    <t xml:space="preserve">75шт</t>
  </si>
  <si>
    <t xml:space="preserve">шестнадцать</t>
  </si>
  <si>
    <t xml:space="preserve">Деревянные изделия</t>
  </si>
  <si>
    <t xml:space="preserve">Деревянные изделия (лиственных пород)</t>
  </si>
  <si>
    <t xml:space="preserve">семнадцать</t>
  </si>
  <si>
    <t xml:space="preserve">восемнадцать</t>
  </si>
  <si>
    <t xml:space="preserve">Деревянные изделия (хвойных пород)</t>
  </si>
  <si>
    <t xml:space="preserve">девятнадцать</t>
  </si>
  <si>
    <t xml:space="preserve">двадцать</t>
  </si>
  <si>
    <t xml:space="preserve">Дыни свежие</t>
  </si>
  <si>
    <t xml:space="preserve">двадцать один</t>
  </si>
  <si>
    <t xml:space="preserve">Прочее</t>
  </si>
  <si>
    <t xml:space="preserve">Ель новогодняя</t>
  </si>
  <si>
    <t xml:space="preserve">5шт</t>
  </si>
  <si>
    <t xml:space="preserve">двадцать два</t>
  </si>
  <si>
    <t xml:space="preserve">Жмых и шрот</t>
  </si>
  <si>
    <t xml:space="preserve">Жмых подсолнечника</t>
  </si>
  <si>
    <t xml:space="preserve">двадцать три</t>
  </si>
  <si>
    <t xml:space="preserve">Капуста белокочаная</t>
  </si>
  <si>
    <t xml:space="preserve">двадцать четыре</t>
  </si>
  <si>
    <t xml:space="preserve">Капуста пекинская свежая</t>
  </si>
  <si>
    <t xml:space="preserve">двадцать пять</t>
  </si>
  <si>
    <t xml:space="preserve">Капуста свежая</t>
  </si>
  <si>
    <t xml:space="preserve">двадцать шесть</t>
  </si>
  <si>
    <t xml:space="preserve">Картофель свежий продовольственный</t>
  </si>
  <si>
    <t xml:space="preserve">двадцать семь</t>
  </si>
  <si>
    <t xml:space="preserve">Киви</t>
  </si>
  <si>
    <t xml:space="preserve">двадцать восемь</t>
  </si>
  <si>
    <t xml:space="preserve">клевер луговой (семена)</t>
  </si>
  <si>
    <t xml:space="preserve">двадцать девять</t>
  </si>
  <si>
    <t xml:space="preserve">Крупа пшеничная полтавская</t>
  </si>
  <si>
    <t xml:space="preserve">тридцать</t>
  </si>
  <si>
    <t xml:space="preserve">Лён (семена)</t>
  </si>
  <si>
    <t xml:space="preserve">тридцать один</t>
  </si>
  <si>
    <t xml:space="preserve">Масличные культуры</t>
  </si>
  <si>
    <t xml:space="preserve">Лен масличный на переработку</t>
  </si>
  <si>
    <t xml:space="preserve">0,5кг</t>
  </si>
  <si>
    <t xml:space="preserve">тридцать два</t>
  </si>
  <si>
    <t xml:space="preserve">Лесоматериалы</t>
  </si>
  <si>
    <t xml:space="preserve">Лесоматериал (лиственных пород)</t>
  </si>
  <si>
    <t xml:space="preserve">тридцать три</t>
  </si>
  <si>
    <t xml:space="preserve">Лесоматериал (хвойных пород)</t>
  </si>
  <si>
    <t xml:space="preserve">тридцать четыре</t>
  </si>
  <si>
    <t xml:space="preserve">Лук репчатый</t>
  </si>
  <si>
    <t xml:space="preserve">тридцать пять</t>
  </si>
  <si>
    <t xml:space="preserve">Посадочный материал</t>
  </si>
  <si>
    <t xml:space="preserve">Луковицы тюльпанов</t>
  </si>
  <si>
    <t xml:space="preserve">20шт</t>
  </si>
  <si>
    <t xml:space="preserve">тридцать шесть</t>
  </si>
  <si>
    <t xml:space="preserve">люпин многолетний (семена)</t>
  </si>
  <si>
    <t xml:space="preserve">тридцать семь</t>
  </si>
  <si>
    <t xml:space="preserve">люцерна изменчивая (семена)</t>
  </si>
  <si>
    <t xml:space="preserve">тридцать восемь</t>
  </si>
  <si>
    <t xml:space="preserve">Манная крупа</t>
  </si>
  <si>
    <t xml:space="preserve">тридцать девять</t>
  </si>
  <si>
    <t xml:space="preserve">Мандарины свежие</t>
  </si>
  <si>
    <t xml:space="preserve">сорок</t>
  </si>
  <si>
    <t xml:space="preserve">Морковь свежая</t>
  </si>
  <si>
    <t xml:space="preserve">сорок один</t>
  </si>
  <si>
    <t xml:space="preserve">Мука</t>
  </si>
  <si>
    <t xml:space="preserve">Мука пшеничная</t>
  </si>
  <si>
    <t xml:space="preserve">сорок два</t>
  </si>
  <si>
    <t xml:space="preserve">мука ржаная </t>
  </si>
  <si>
    <t xml:space="preserve">сорок три</t>
  </si>
  <si>
    <t xml:space="preserve">Мука соевая</t>
  </si>
  <si>
    <t xml:space="preserve">сорок четыре</t>
  </si>
  <si>
    <t xml:space="preserve">Наборы деревянные</t>
  </si>
  <si>
    <t xml:space="preserve">сорок пять</t>
  </si>
  <si>
    <t xml:space="preserve">Нут (зерно)</t>
  </si>
  <si>
    <t xml:space="preserve">сорок шесть</t>
  </si>
  <si>
    <t xml:space="preserve">Обшивка стеновая сращенная (вагонка)</t>
  </si>
  <si>
    <t xml:space="preserve">сорок семь</t>
  </si>
  <si>
    <t xml:space="preserve">Овес (зерно)</t>
  </si>
  <si>
    <t xml:space="preserve">сорок восемь</t>
  </si>
  <si>
    <t xml:space="preserve">Овес (семена)</t>
  </si>
  <si>
    <t xml:space="preserve">сорок девять</t>
  </si>
  <si>
    <t xml:space="preserve">Овсяные хлопья</t>
  </si>
  <si>
    <t xml:space="preserve">пятьдесят</t>
  </si>
  <si>
    <t xml:space="preserve">Перец свежий</t>
  </si>
  <si>
    <t xml:space="preserve">пятьдесят один</t>
  </si>
  <si>
    <t xml:space="preserve">Перец чили</t>
  </si>
  <si>
    <t xml:space="preserve">пятьдесят два</t>
  </si>
  <si>
    <t xml:space="preserve">Перловая крупа</t>
  </si>
  <si>
    <t xml:space="preserve">пятьдесят три</t>
  </si>
  <si>
    <t xml:space="preserve">Пиломатериал (лиственных пород)</t>
  </si>
  <si>
    <t xml:space="preserve">куб.м.</t>
  </si>
  <si>
    <t xml:space="preserve">пятьдесят четыре</t>
  </si>
  <si>
    <t xml:space="preserve">Пиломатериалы (хвойных пород)</t>
  </si>
  <si>
    <t xml:space="preserve">пятьдесят пять</t>
  </si>
  <si>
    <t xml:space="preserve">Поддоны деревянные</t>
  </si>
  <si>
    <t xml:space="preserve">пятьдесят шесть</t>
  </si>
  <si>
    <t xml:space="preserve">Подсолнечник (на переработку)</t>
  </si>
  <si>
    <t xml:space="preserve">пятьдесят семь</t>
  </si>
  <si>
    <t xml:space="preserve">Подсолнечник (семена)</t>
  </si>
  <si>
    <t xml:space="preserve">пятьдесят восемь</t>
  </si>
  <si>
    <t xml:space="preserve">Помидоры свежие</t>
  </si>
  <si>
    <t xml:space="preserve">пятьдесят девять</t>
  </si>
  <si>
    <t xml:space="preserve">Почва</t>
  </si>
  <si>
    <t xml:space="preserve">0,25кг</t>
  </si>
  <si>
    <t xml:space="preserve">шестьдесят</t>
  </si>
  <si>
    <t xml:space="preserve">Пшеница мягкая (зерно)</t>
  </si>
  <si>
    <t xml:space="preserve">шестьдесят один</t>
  </si>
  <si>
    <t xml:space="preserve">Пшеница мягкая (семена)</t>
  </si>
  <si>
    <t xml:space="preserve">шестьдесят два</t>
  </si>
  <si>
    <t xml:space="preserve">Пшеница твердая (зерно)</t>
  </si>
  <si>
    <t xml:space="preserve">шестьдесят три</t>
  </si>
  <si>
    <t xml:space="preserve">Пшеница твердая (семена)</t>
  </si>
  <si>
    <t xml:space="preserve">шестьдесят четыре</t>
  </si>
  <si>
    <t xml:space="preserve">Пшено крупа</t>
  </si>
  <si>
    <t xml:space="preserve">шестьдесят пять</t>
  </si>
  <si>
    <t xml:space="preserve">Рапс (семена)</t>
  </si>
  <si>
    <t xml:space="preserve">шестьдесят шесть</t>
  </si>
  <si>
    <t xml:space="preserve">Рапс на переработку</t>
  </si>
  <si>
    <t xml:space="preserve">шестьдесят семь</t>
  </si>
  <si>
    <t xml:space="preserve">Редька свежая</t>
  </si>
  <si>
    <t xml:space="preserve">шестьдесят восемь</t>
  </si>
  <si>
    <t xml:space="preserve">Рис дробленный</t>
  </si>
  <si>
    <t xml:space="preserve">шестьдесят девять</t>
  </si>
  <si>
    <t xml:space="preserve">Рожь (зерно)</t>
  </si>
  <si>
    <t xml:space="preserve">семьдесят</t>
  </si>
  <si>
    <t xml:space="preserve">Рожь (семена)</t>
  </si>
  <si>
    <t xml:space="preserve">семьдесят один</t>
  </si>
  <si>
    <t xml:space="preserve">Рыжик (семена)</t>
  </si>
  <si>
    <t xml:space="preserve">семьдесят два</t>
  </si>
  <si>
    <t xml:space="preserve">Рыжик на переработку</t>
  </si>
  <si>
    <t xml:space="preserve">семьдесят три</t>
  </si>
  <si>
    <t xml:space="preserve">Саженцы винограда</t>
  </si>
  <si>
    <t xml:space="preserve">семьдесят четыре</t>
  </si>
  <si>
    <t xml:space="preserve">Саженцы груши</t>
  </si>
  <si>
    <t xml:space="preserve">семьдесят пять</t>
  </si>
  <si>
    <t xml:space="preserve">Саженцы декоративных культур</t>
  </si>
  <si>
    <t xml:space="preserve">семьдесят шесть</t>
  </si>
  <si>
    <t xml:space="preserve">Саженцы плодовых и декоративных культур</t>
  </si>
  <si>
    <t xml:space="preserve">семьдесят семь</t>
  </si>
  <si>
    <t xml:space="preserve">Саженцы плодовых культур</t>
  </si>
  <si>
    <t xml:space="preserve">семьдесят восемь</t>
  </si>
  <si>
    <t xml:space="preserve">Саженцы роз</t>
  </si>
  <si>
    <t xml:space="preserve">семьдесят девять</t>
  </si>
  <si>
    <t xml:space="preserve">Саженцы яблони</t>
  </si>
  <si>
    <t xml:space="preserve">восемьдесят</t>
  </si>
  <si>
    <t xml:space="preserve">Свекла свежая</t>
  </si>
  <si>
    <t xml:space="preserve">восемьдесят один</t>
  </si>
  <si>
    <t xml:space="preserve">Семена овощных и цветочных культур</t>
  </si>
  <si>
    <t xml:space="preserve">пакет</t>
  </si>
  <si>
    <t xml:space="preserve">восемьдесят два</t>
  </si>
  <si>
    <t xml:space="preserve">Семена огурцов</t>
  </si>
  <si>
    <t xml:space="preserve">восемьдесят три</t>
  </si>
  <si>
    <t xml:space="preserve">Семена Салата</t>
  </si>
  <si>
    <t xml:space="preserve">кг</t>
  </si>
  <si>
    <t xml:space="preserve">восемьдесят четыре</t>
  </si>
  <si>
    <t xml:space="preserve">Семена Томата</t>
  </si>
  <si>
    <t xml:space="preserve">50г</t>
  </si>
  <si>
    <t xml:space="preserve">восемьдесят пять</t>
  </si>
  <si>
    <t xml:space="preserve">Семена трав (зеленых удобрений)</t>
  </si>
  <si>
    <t xml:space="preserve">восемьдесят шесть</t>
  </si>
  <si>
    <t xml:space="preserve">Сеянцы ели</t>
  </si>
  <si>
    <t xml:space="preserve">восемьдесят семь</t>
  </si>
  <si>
    <t xml:space="preserve">Сеянцы сосны</t>
  </si>
  <si>
    <t xml:space="preserve">восемьдесят восемь</t>
  </si>
  <si>
    <t xml:space="preserve">Солод ржаной</t>
  </si>
  <si>
    <t xml:space="preserve">восемьдесят девять</t>
  </si>
  <si>
    <t xml:space="preserve">Солод ячменный</t>
  </si>
  <si>
    <t xml:space="preserve">девяносто</t>
  </si>
  <si>
    <t xml:space="preserve">Соя (зерно)</t>
  </si>
  <si>
    <t xml:space="preserve">девяносто один</t>
  </si>
  <si>
    <t xml:space="preserve">Сухофрукты</t>
  </si>
  <si>
    <t xml:space="preserve">девяносто два</t>
  </si>
  <si>
    <t xml:space="preserve">Томат свежий</t>
  </si>
  <si>
    <t xml:space="preserve">девяносто три</t>
  </si>
  <si>
    <t xml:space="preserve">Тритикале (семена)</t>
  </si>
  <si>
    <t xml:space="preserve">девяносто четыре</t>
  </si>
  <si>
    <t xml:space="preserve">Феромонные ловушки</t>
  </si>
  <si>
    <t xml:space="preserve">девяносто пять</t>
  </si>
  <si>
    <t xml:space="preserve">Хурма свежая</t>
  </si>
  <si>
    <t xml:space="preserve">девяносто шесть</t>
  </si>
  <si>
    <t xml:space="preserve">Чага</t>
  </si>
  <si>
    <t xml:space="preserve">девяносто семь</t>
  </si>
  <si>
    <t xml:space="preserve">Технические</t>
  </si>
  <si>
    <t xml:space="preserve">Шерсть</t>
  </si>
  <si>
    <t xml:space="preserve">упак</t>
  </si>
  <si>
    <t xml:space="preserve">девяносто восемь</t>
  </si>
  <si>
    <t xml:space="preserve">девяносто девять</t>
  </si>
  <si>
    <t xml:space="preserve">Шпон (лиственных пород)</t>
  </si>
  <si>
    <t xml:space="preserve">сто</t>
  </si>
  <si>
    <t xml:space="preserve">Шрот подсолнечный</t>
  </si>
  <si>
    <t xml:space="preserve">сто один</t>
  </si>
  <si>
    <t xml:space="preserve">Шрот соевый</t>
  </si>
  <si>
    <t xml:space="preserve">сто два</t>
  </si>
  <si>
    <t xml:space="preserve">Щиты дверные</t>
  </si>
  <si>
    <t xml:space="preserve">сто три</t>
  </si>
  <si>
    <t xml:space="preserve">сто четыре</t>
  </si>
  <si>
    <t xml:space="preserve">Ячмень (зерно)</t>
  </si>
  <si>
    <t xml:space="preserve">сто пять</t>
  </si>
  <si>
    <t xml:space="preserve">Ящик деревянный</t>
  </si>
  <si>
    <t xml:space="preserve">сто шесть</t>
  </si>
  <si>
    <t xml:space="preserve">Кокос</t>
  </si>
  <si>
    <t xml:space="preserve">сто семь</t>
  </si>
  <si>
    <t xml:space="preserve">сто восемь</t>
  </si>
  <si>
    <t xml:space="preserve">сто девять</t>
  </si>
  <si>
    <t xml:space="preserve">сто десять</t>
  </si>
</sst>
</file>

<file path=xl/styles.xml><?xml version="1.0" encoding="utf-8"?>
<styleSheet xmlns="http://schemas.openxmlformats.org/spreadsheetml/2006/main">
  <numFmts count="12">
    <numFmt numFmtId="164" formatCode="General"/>
    <numFmt numFmtId="165" formatCode="@"/>
    <numFmt numFmtId="166" formatCode="#,##0.00"/>
    <numFmt numFmtId="167" formatCode="dd/mm/yy"/>
    <numFmt numFmtId="168" formatCode="dd/mm/yyyy"/>
    <numFmt numFmtId="169" formatCode="0.000"/>
    <numFmt numFmtId="170" formatCode="0.00"/>
    <numFmt numFmtId="171" formatCode="dd/mmm"/>
    <numFmt numFmtId="172" formatCode="00"/>
    <numFmt numFmtId="173" formatCode="General"/>
    <numFmt numFmtId="174" formatCode="0"/>
    <numFmt numFmtId="175" formatCode="#,##0.00\ [$руб.-419]"/>
  </numFmts>
  <fonts count="41">
    <font>
      <sz val="8"/>
      <color rgb="FF171717"/>
      <name val="Arial"/>
      <family val="2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b val="true"/>
      <sz val="11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 val="true"/>
      <sz val="10"/>
      <color rgb="FF000000"/>
      <name val="Times New Roman"/>
      <family val="1"/>
      <charset val="204"/>
    </font>
    <font>
      <b val="true"/>
      <sz val="10"/>
      <color rgb="FF000000"/>
      <name val="Tahoma"/>
      <family val="2"/>
      <charset val="204"/>
    </font>
    <font>
      <sz val="8"/>
      <color rgb="FF000000"/>
      <name val="Times New Roman"/>
      <family val="1"/>
      <charset val="204"/>
    </font>
    <font>
      <sz val="12"/>
      <color rgb="FF000000"/>
      <name val="Arial"/>
      <family val="2"/>
      <charset val="204"/>
    </font>
    <font>
      <sz val="11"/>
      <color rgb="FF000000"/>
      <name val="Times New Roman"/>
      <family val="1"/>
      <charset val="204"/>
    </font>
    <font>
      <sz val="8"/>
      <color rgb="FF7030A0"/>
      <name val="Times New Roman"/>
      <family val="1"/>
      <charset val="204"/>
    </font>
    <font>
      <sz val="12"/>
      <color rgb="FF7030A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0"/>
      <color rgb="FF7030A0"/>
      <name val="Times New Roman"/>
      <family val="1"/>
      <charset val="204"/>
    </font>
    <font>
      <sz val="8"/>
      <color rgb="FF000000"/>
      <name val="Arial"/>
      <family val="2"/>
      <charset val="204"/>
    </font>
    <font>
      <sz val="12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sz val="11"/>
      <color rgb="FF000000"/>
      <name val="Book Antiqua"/>
      <family val="1"/>
      <charset val="204"/>
    </font>
    <font>
      <sz val="10"/>
      <color rgb="FF000000"/>
      <name val="Book Antiqua"/>
      <family val="1"/>
      <charset val="204"/>
    </font>
    <font>
      <u val="single"/>
      <sz val="11"/>
      <color rgb="FF000000"/>
      <name val="Times New Roman"/>
      <family val="1"/>
      <charset val="204"/>
    </font>
    <font>
      <u val="single"/>
      <sz val="11"/>
      <color rgb="FF000000"/>
      <name val="Book Antiqua"/>
      <family val="1"/>
      <charset val="204"/>
    </font>
    <font>
      <sz val="11"/>
      <name val="Times New Roman"/>
      <family val="1"/>
      <charset val="204"/>
    </font>
    <font>
      <i val="true"/>
      <sz val="11"/>
      <color rgb="FF000000"/>
      <name val="Times New Roman"/>
      <family val="1"/>
      <charset val="204"/>
    </font>
    <font>
      <sz val="11"/>
      <name val="TimesNewRomanPSMT"/>
      <family val="1"/>
      <charset val="204"/>
    </font>
    <font>
      <u val="single"/>
      <sz val="11"/>
      <name val="Times New Roman"/>
      <family val="1"/>
      <charset val="204"/>
    </font>
    <font>
      <sz val="12"/>
      <color rgb="FF181A1B"/>
      <name val="Times New Roman"/>
      <family val="1"/>
      <charset val="204"/>
    </font>
    <font>
      <sz val="10"/>
      <color rgb="FF000000"/>
      <name val="Arial"/>
      <family val="2"/>
      <charset val="204"/>
    </font>
    <font>
      <sz val="11"/>
      <color rgb="FF171717"/>
      <name val="Times New Roman"/>
      <family val="1"/>
      <charset val="204"/>
    </font>
    <font>
      <sz val="10"/>
      <color rgb="FF171717"/>
      <name val="Times New Roman"/>
      <family val="1"/>
      <charset val="204"/>
    </font>
    <font>
      <sz val="10"/>
      <color rgb="FF000000"/>
      <name val="Times New Roman11"/>
      <family val="0"/>
      <charset val="204"/>
    </font>
    <font>
      <sz val="8"/>
      <color rgb="FF000000"/>
      <name val="Times New Roman11"/>
      <family val="0"/>
      <charset val="204"/>
    </font>
    <font>
      <u val="single"/>
      <sz val="8"/>
      <color rgb="FF0563C1"/>
      <name val="Arial"/>
      <family val="2"/>
      <charset val="204"/>
    </font>
    <font>
      <b val="true"/>
      <sz val="12"/>
      <color rgb="FF000000"/>
      <name val="Times New Roman"/>
      <family val="1"/>
      <charset val="204"/>
    </font>
    <font>
      <b val="true"/>
      <sz val="13"/>
      <color rgb="FF000000"/>
      <name val="Times New Roman"/>
      <family val="1"/>
      <charset val="204"/>
    </font>
    <font>
      <b val="true"/>
      <sz val="14"/>
      <color rgb="FF000000"/>
      <name val="Times New Roman"/>
      <family val="1"/>
      <charset val="204"/>
    </font>
    <font>
      <sz val="12"/>
      <name val="Times New Roman"/>
      <family val="1"/>
      <charset val="204"/>
    </font>
    <font>
      <sz val="9"/>
      <color rgb="FF000000"/>
      <name val="Calibri"/>
      <family val="2"/>
      <charset val="204"/>
    </font>
    <font>
      <b val="true"/>
      <sz val="12"/>
      <name val="Times New Roman"/>
      <family val="1"/>
      <charset val="204"/>
    </font>
    <font>
      <sz val="8"/>
      <name val="Times New Roman"/>
      <family val="1"/>
      <charset val="204"/>
    </font>
    <font>
      <sz val="11"/>
      <name val="Calibri"/>
      <family val="0"/>
      <charset val="1"/>
    </font>
  </fonts>
  <fills count="5">
    <fill>
      <patternFill patternType="none"/>
    </fill>
    <fill>
      <patternFill patternType="gray125"/>
    </fill>
    <fill>
      <patternFill patternType="solid">
        <fgColor rgb="FF99FF66"/>
        <bgColor rgb="FF99CC00"/>
      </patternFill>
    </fill>
    <fill>
      <patternFill patternType="solid">
        <fgColor rgb="FFFFFF00"/>
        <bgColor rgb="FFFFFF00"/>
      </patternFill>
    </fill>
    <fill>
      <patternFill patternType="solid">
        <fgColor rgb="FFFFFFFF"/>
        <bgColor rgb="FFFFFFCC"/>
      </patternFill>
    </fill>
  </fills>
  <borders count="5">
    <border diagonalUp="false" diagonalDown="false">
      <left/>
      <right/>
      <top/>
      <bottom/>
      <diagonal/>
    </border>
    <border diagonalUp="false" diagonalDown="false">
      <left style="hair"/>
      <right style="hair"/>
      <top style="hair"/>
      <bottom style="hair"/>
      <diagonal/>
    </border>
    <border diagonalUp="false" diagonalDown="false">
      <left/>
      <right/>
      <top/>
      <bottom style="hair"/>
      <diagonal/>
    </border>
    <border diagonalUp="false" diagonalDown="false">
      <left/>
      <right/>
      <top/>
      <bottom style="thin"/>
      <diagonal/>
    </border>
    <border diagonalUp="false" diagonalDown="false">
      <left/>
      <right/>
      <top style="hair"/>
      <bottom/>
      <diagonal/>
    </border>
  </borders>
  <cellStyleXfs count="2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32" fillId="0" borderId="0" applyFont="true" applyBorder="false" applyAlignment="true" applyProtection="false">
      <alignment horizontal="general" vertical="bottom" textRotation="0" wrapText="false" indent="0" shrinkToFit="false"/>
    </xf>
  </cellStyleXfs>
  <cellXfs count="137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4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6" fontId="5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7" fontId="5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6" fillId="0" borderId="1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6" fontId="7" fillId="2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4" fillId="0" borderId="1" xfId="0" applyFont="true" applyBorder="true" applyAlignment="true" applyProtection="false">
      <alignment horizontal="general" vertical="top" textRotation="0" wrapText="false" indent="0" shrinkToFit="false"/>
      <protection locked="true" hidden="false"/>
    </xf>
    <xf numFmtId="168" fontId="5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8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9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10" fillId="0" borderId="1" xfId="0" applyFont="true" applyBorder="true" applyAlignment="true" applyProtection="false">
      <alignment horizontal="general" vertical="top" textRotation="0" wrapText="false" indent="0" shrinkToFit="false"/>
      <protection locked="true" hidden="false"/>
    </xf>
    <xf numFmtId="169" fontId="10" fillId="0" borderId="1" xfId="0" applyFont="true" applyBorder="true" applyAlignment="true" applyProtection="false">
      <alignment horizontal="right" vertical="top" textRotation="0" wrapText="false" indent="0" shrinkToFit="false"/>
      <protection locked="true" hidden="false"/>
    </xf>
    <xf numFmtId="165" fontId="1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70" fontId="10" fillId="0" borderId="1" xfId="0" applyFont="true" applyBorder="true" applyAlignment="true" applyProtection="false">
      <alignment horizontal="general" vertical="top" textRotation="0" wrapText="false" indent="0" shrinkToFit="false"/>
      <protection locked="true" hidden="false"/>
    </xf>
    <xf numFmtId="166" fontId="6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71" fontId="5" fillId="0" borderId="1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10" fillId="0" borderId="0" xfId="0" applyFont="true" applyBorder="false" applyAlignment="true" applyProtection="false">
      <alignment horizontal="center" vertical="bottom" textRotation="0" wrapText="true" indent="0" shrinkToFit="false"/>
      <protection locked="true" hidden="false"/>
    </xf>
    <xf numFmtId="166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5" fillId="0" borderId="1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5" fontId="8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72" fontId="11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2" fillId="0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7" fontId="11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1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8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5" fontId="13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11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5" fontId="8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2" fillId="0" borderId="0" xfId="0" applyFont="true" applyBorder="false" applyAlignment="true" applyProtection="false">
      <alignment horizontal="left" vertical="bottom" textRotation="0" wrapText="true" indent="0" shrinkToFit="false"/>
      <protection locked="true" hidden="false"/>
    </xf>
    <xf numFmtId="167" fontId="14" fillId="0" borderId="0" xfId="0" applyFont="true" applyBorder="false" applyAlignment="true" applyProtection="false">
      <alignment horizontal="center" vertical="bottom" textRotation="0" wrapText="true" indent="0" shrinkToFit="false"/>
      <protection locked="true" hidden="false"/>
    </xf>
    <xf numFmtId="164" fontId="14" fillId="0" borderId="0" xfId="0" applyFont="true" applyBorder="false" applyAlignment="true" applyProtection="false">
      <alignment horizontal="center" vertical="bottom" textRotation="0" wrapText="true" indent="0" shrinkToFit="false"/>
      <protection locked="true" hidden="false"/>
    </xf>
    <xf numFmtId="164" fontId="5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center" vertical="bottom" textRotation="0" wrapText="true" indent="0" shrinkToFit="false"/>
      <protection locked="true" hidden="false"/>
    </xf>
    <xf numFmtId="165" fontId="13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1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72" fontId="8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73" fontId="0" fillId="3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72" fontId="8" fillId="3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16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16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17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5" fontId="5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1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8" fontId="1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18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19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8" fontId="10" fillId="0" borderId="0" xfId="0" applyFont="true" applyBorder="false" applyAlignment="true" applyProtection="false">
      <alignment horizontal="center" vertical="bottom" textRotation="0" wrapText="true" indent="0" shrinkToFit="false"/>
      <protection locked="true" hidden="false"/>
    </xf>
    <xf numFmtId="165" fontId="10" fillId="0" borderId="0" xfId="0" applyFont="true" applyBorder="false" applyAlignment="true" applyProtection="false">
      <alignment horizontal="center" vertical="bottom" textRotation="0" wrapText="true" indent="0" shrinkToFit="false"/>
      <protection locked="true" hidden="false"/>
    </xf>
    <xf numFmtId="164" fontId="19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8" fontId="10" fillId="0" borderId="0" xfId="0" applyFont="true" applyBorder="false" applyAlignment="true" applyProtection="false">
      <alignment horizontal="right" vertical="bottom" textRotation="0" wrapText="true" indent="0" shrinkToFit="false"/>
      <protection locked="true" hidden="false"/>
    </xf>
    <xf numFmtId="165" fontId="10" fillId="0" borderId="0" xfId="0" applyFont="true" applyBorder="false" applyAlignment="true" applyProtection="false">
      <alignment horizontal="left" vertical="bottom" textRotation="0" wrapText="true" indent="0" shrinkToFit="false"/>
      <protection locked="true" hidden="false"/>
    </xf>
    <xf numFmtId="165" fontId="2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21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10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8" fontId="10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5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8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10" fillId="0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5" fontId="10" fillId="0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22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0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23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8" fontId="23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5" fontId="10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5" fontId="10" fillId="0" borderId="1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8" fontId="0" fillId="0" borderId="0" xfId="0" applyFont="false" applyBorder="false" applyAlignment="true" applyProtection="false">
      <alignment horizontal="general" vertical="bottom" textRotation="0" wrapText="true" indent="0" shrinkToFit="false"/>
      <protection locked="true" hidden="false"/>
    </xf>
    <xf numFmtId="165" fontId="10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18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8" fontId="10" fillId="0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8" fontId="10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2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8" fontId="5" fillId="0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2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5" fillId="0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26" fillId="0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26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27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1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0" fillId="0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5" fontId="10" fillId="0" borderId="1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28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8" fontId="28" fillId="0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29" fillId="0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28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8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71" fontId="1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30" fillId="0" borderId="0" xfId="0" applyFont="true" applyBorder="false" applyAlignment="true" applyProtection="false">
      <alignment horizontal="center" vertical="bottom" textRotation="0" wrapText="true" indent="0" shrinkToFit="false"/>
      <protection locked="true" hidden="false"/>
    </xf>
    <xf numFmtId="164" fontId="31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27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7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32" fillId="0" borderId="0" xfId="2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general" vertical="top" textRotation="0" wrapText="true" indent="0" shrinkToFit="false"/>
      <protection locked="true" hidden="false"/>
    </xf>
    <xf numFmtId="164" fontId="33" fillId="4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0" fillId="4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10" fillId="4" borderId="0" xfId="0" applyFont="true" applyBorder="false" applyAlignment="true" applyProtection="false">
      <alignment horizontal="right" vertical="center" textRotation="0" wrapText="false" indent="0" shrinkToFit="false"/>
      <protection locked="true" hidden="false"/>
    </xf>
    <xf numFmtId="165" fontId="4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0" fillId="4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4" fillId="4" borderId="2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0" fillId="4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0" fillId="4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4" fontId="10" fillId="4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0" fillId="4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0" fillId="4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20" fillId="4" borderId="0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73" fontId="10" fillId="4" borderId="2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20" fillId="4" borderId="0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72" fontId="16" fillId="4" borderId="3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10" fillId="4" borderId="0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73" fontId="16" fillId="4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8" fillId="4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0" fillId="4" borderId="0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36" fillId="4" borderId="0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13" fillId="4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4" fontId="37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3" fillId="4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5" fontId="20" fillId="0" borderId="2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15" fillId="0" borderId="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36" fillId="0" borderId="0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36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73" fontId="16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36" fillId="0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33" fillId="0" borderId="0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38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2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0" fillId="0" borderId="2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73" fontId="16" fillId="0" borderId="2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39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33" fillId="0" borderId="0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73" fontId="16" fillId="0" borderId="0" xfId="0" applyFont="true" applyBorder="true" applyAlignment="true" applyProtection="false">
      <alignment horizontal="left" vertical="bottom" textRotation="0" wrapText="false" indent="0" shrinkToFit="false"/>
      <protection locked="true" hidden="false"/>
    </xf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Excel Built-in Explanatory Text" xfId="20"/>
  </cellStyles>
  <dxfs count="35">
    <dxf>
      <fill>
        <patternFill patternType="solid">
          <fgColor rgb="00FFFFFF"/>
        </patternFill>
      </fill>
    </dxf>
    <dxf>
      <fill>
        <patternFill patternType="solid">
          <fgColor rgb="FF000000"/>
          <bgColor rgb="FFFFFFFF"/>
        </patternFill>
      </fill>
    </dxf>
    <dxf>
      <fill>
        <patternFill patternType="solid">
          <fgColor rgb="FF99FF66"/>
        </patternFill>
      </fill>
    </dxf>
    <dxf>
      <font>
        <name val="Arial"/>
        <charset val="204"/>
        <family val="2"/>
        <b val="0"/>
        <i val="0"/>
        <strike val="0"/>
        <outline val="0"/>
        <shadow val="0"/>
        <color rgb="FF0563C1"/>
        <u val="single"/>
      </font>
      <numFmt numFmtId="164" formatCode="General"/>
      <fill>
        <patternFill>
          <bgColor rgb="FFFFFFFF"/>
        </patternFill>
      </fill>
    </dxf>
    <dxf>
      <fill>
        <patternFill patternType="solid">
          <fgColor rgb="FF7030A0"/>
        </patternFill>
      </fill>
    </dxf>
    <dxf>
      <fill>
        <patternFill patternType="solid">
          <fgColor rgb="FFFFFF00"/>
        </patternFill>
      </fill>
    </dxf>
    <dxf>
      <fill>
        <patternFill patternType="solid">
          <fgColor rgb="FF171717"/>
        </patternFill>
      </fill>
    </dxf>
    <dxf>
      <font>
        <name val="Arial"/>
        <charset val="204"/>
        <family val="2"/>
        <b val="0"/>
        <i val="0"/>
        <strike val="0"/>
        <outline val="0"/>
        <shadow val="0"/>
        <color rgb="FF0563C1"/>
        <u val="single"/>
      </font>
      <numFmt numFmtId="164" formatCode="General"/>
      <fill>
        <patternFill>
          <bgColor rgb="FFFFFFFF"/>
        </patternFill>
      </fill>
    </dxf>
    <dxf>
      <font>
        <name val="Arial"/>
        <charset val="204"/>
        <family val="2"/>
        <b val="0"/>
        <i val="0"/>
        <strike val="0"/>
        <outline val="0"/>
        <shadow val="0"/>
        <color rgb="FF0563C1"/>
        <u val="single"/>
      </font>
      <numFmt numFmtId="164" formatCode="General"/>
      <fill>
        <patternFill>
          <bgColor rgb="FFFFFFFF"/>
        </patternFill>
      </fill>
    </dxf>
    <dxf>
      <font>
        <name val="Arial"/>
        <charset val="204"/>
        <family val="2"/>
        <b val="0"/>
        <i val="0"/>
        <strike val="0"/>
        <outline val="0"/>
        <shadow val="0"/>
        <color rgb="FF0563C1"/>
        <u val="single"/>
      </font>
      <numFmt numFmtId="164" formatCode="General"/>
      <fill>
        <patternFill>
          <bgColor rgb="FFFFFFFF"/>
        </patternFill>
      </fill>
    </dxf>
    <dxf>
      <font>
        <name val="Arial"/>
        <charset val="204"/>
        <family val="2"/>
        <b val="0"/>
        <i val="0"/>
        <strike val="0"/>
        <outline val="0"/>
        <shadow val="0"/>
        <color rgb="FF0563C1"/>
        <u val="single"/>
      </font>
      <numFmt numFmtId="164" formatCode="General"/>
      <fill>
        <patternFill>
          <bgColor rgb="FFFFFFFF"/>
        </patternFill>
      </fill>
    </dxf>
    <dxf>
      <font>
        <name val="Arial"/>
        <charset val="204"/>
        <family val="2"/>
        <b val="0"/>
        <i val="0"/>
        <strike val="0"/>
        <outline val="0"/>
        <shadow val="0"/>
        <color rgb="FF0563C1"/>
        <u val="single"/>
      </font>
      <numFmt numFmtId="164" formatCode="General"/>
      <fill>
        <patternFill>
          <bgColor rgb="FFFFFFFF"/>
        </patternFill>
      </fill>
    </dxf>
    <dxf>
      <font>
        <name val="Arial"/>
        <charset val="204"/>
        <family val="2"/>
        <b val="0"/>
        <i val="0"/>
        <strike val="0"/>
        <outline val="0"/>
        <shadow val="0"/>
        <color rgb="FF0563C1"/>
        <u val="single"/>
      </font>
      <numFmt numFmtId="164" formatCode="General"/>
      <fill>
        <patternFill>
          <bgColor rgb="FFFFFFFF"/>
        </patternFill>
      </fill>
    </dxf>
    <dxf>
      <font>
        <name val="Arial"/>
        <charset val="204"/>
        <family val="2"/>
        <b val="0"/>
        <i val="0"/>
        <strike val="0"/>
        <outline val="0"/>
        <shadow val="0"/>
        <color rgb="FF0563C1"/>
        <u val="single"/>
      </font>
      <numFmt numFmtId="164" formatCode="General"/>
      <fill>
        <patternFill>
          <bgColor rgb="FFFFFFFF"/>
        </patternFill>
      </fill>
    </dxf>
    <dxf>
      <font>
        <name val="Arial"/>
        <charset val="204"/>
        <family val="2"/>
        <b val="0"/>
        <i val="0"/>
        <strike val="0"/>
        <outline val="0"/>
        <shadow val="0"/>
        <color rgb="FF0563C1"/>
        <u val="single"/>
      </font>
      <numFmt numFmtId="164" formatCode="General"/>
      <fill>
        <patternFill>
          <bgColor rgb="FFFFFFFF"/>
        </patternFill>
      </fill>
    </dxf>
    <dxf>
      <font>
        <name val="Arial"/>
        <charset val="204"/>
        <family val="2"/>
        <b val="0"/>
        <i val="0"/>
        <strike val="0"/>
        <outline val="0"/>
        <shadow val="0"/>
        <color rgb="FF0563C1"/>
        <u val="single"/>
      </font>
      <numFmt numFmtId="164" formatCode="General"/>
      <fill>
        <patternFill>
          <bgColor rgb="FFFFFFFF"/>
        </patternFill>
      </fill>
    </dxf>
    <dxf>
      <font>
        <name val="Arial"/>
        <charset val="204"/>
        <family val="2"/>
        <b val="0"/>
        <i val="0"/>
        <strike val="0"/>
        <outline val="0"/>
        <shadow val="0"/>
        <color rgb="FF0563C1"/>
        <u val="single"/>
      </font>
      <numFmt numFmtId="164" formatCode="General"/>
      <fill>
        <patternFill>
          <bgColor rgb="FFFFFFFF"/>
        </patternFill>
      </fill>
    </dxf>
    <dxf>
      <font>
        <name val="Arial"/>
        <charset val="204"/>
        <family val="2"/>
        <b val="0"/>
        <i val="0"/>
        <strike val="0"/>
        <outline val="0"/>
        <shadow val="0"/>
        <color rgb="FF0563C1"/>
        <u val="single"/>
      </font>
      <numFmt numFmtId="164" formatCode="General"/>
      <fill>
        <patternFill>
          <bgColor rgb="FFFFFFFF"/>
        </patternFill>
      </fill>
    </dxf>
    <dxf>
      <font>
        <name val="Arial"/>
        <charset val="204"/>
        <family val="2"/>
        <b val="0"/>
        <i val="0"/>
        <strike val="0"/>
        <outline val="0"/>
        <shadow val="0"/>
        <color rgb="FF0563C1"/>
        <u val="single"/>
      </font>
      <numFmt numFmtId="164" formatCode="General"/>
      <fill>
        <patternFill>
          <bgColor rgb="FFFFFFFF"/>
        </patternFill>
      </fill>
    </dxf>
    <dxf>
      <font>
        <name val="Arial"/>
        <charset val="204"/>
        <family val="2"/>
        <b val="0"/>
        <i val="0"/>
        <strike val="0"/>
        <outline val="0"/>
        <shadow val="0"/>
        <color rgb="FF0563C1"/>
        <u val="single"/>
      </font>
    </dxf>
    <dxf>
      <font>
        <name val="Arial"/>
        <charset val="204"/>
        <family val="2"/>
        <b val="0"/>
        <i val="0"/>
        <strike val="0"/>
        <outline val="0"/>
        <shadow val="0"/>
        <color rgb="FF0563C1"/>
        <u val="single"/>
      </font>
    </dxf>
    <dxf>
      <font>
        <name val="Arial"/>
        <charset val="204"/>
        <family val="2"/>
        <b val="0"/>
        <i val="0"/>
        <strike val="0"/>
        <outline val="0"/>
        <shadow val="0"/>
        <color rgb="FF0563C1"/>
        <u val="single"/>
      </font>
    </dxf>
    <dxf>
      <font>
        <name val="Arial"/>
        <charset val="204"/>
        <family val="2"/>
        <b val="1"/>
        <color rgb="FF171717"/>
        <sz val="8"/>
      </font>
    </dxf>
    <dxf>
      <font>
        <name val="Arial"/>
        <charset val="204"/>
        <family val="2"/>
        <b val="0"/>
        <i val="0"/>
        <strike val="0"/>
        <outline val="0"/>
        <shadow val="0"/>
        <color rgb="FF0563C1"/>
        <u val="single"/>
      </font>
      <numFmt numFmtId="164" formatCode="General"/>
      <fill>
        <patternFill>
          <bgColor rgb="FFFFFFFF"/>
        </patternFill>
      </fill>
    </dxf>
    <dxf>
      <font>
        <name val="Arial"/>
        <charset val="204"/>
        <family val="2"/>
        <b val="0"/>
        <i val="0"/>
        <strike val="0"/>
        <outline val="0"/>
        <shadow val="0"/>
        <color rgb="FF0563C1"/>
        <u val="single"/>
      </font>
      <numFmt numFmtId="164" formatCode="General"/>
      <fill>
        <patternFill>
          <bgColor rgb="FFFFFFFF"/>
        </patternFill>
      </fill>
    </dxf>
    <dxf>
      <font>
        <name val="Arial"/>
        <charset val="204"/>
        <family val="2"/>
        <b val="0"/>
        <i val="0"/>
        <strike val="0"/>
        <outline val="0"/>
        <shadow val="0"/>
        <color rgb="FF0563C1"/>
        <u val="single"/>
      </font>
      <numFmt numFmtId="164" formatCode="General"/>
      <fill>
        <patternFill>
          <bgColor rgb="FFFFFFFF"/>
        </patternFill>
      </fill>
    </dxf>
    <dxf>
      <font>
        <name val="Arial"/>
        <charset val="204"/>
        <family val="2"/>
        <b val="0"/>
        <i val="0"/>
        <strike val="0"/>
        <outline val="0"/>
        <shadow val="0"/>
        <color rgb="FF0563C1"/>
        <u val="single"/>
      </font>
      <numFmt numFmtId="164" formatCode="General"/>
      <fill>
        <patternFill>
          <bgColor rgb="FFFFFFFF"/>
        </patternFill>
      </fill>
    </dxf>
    <dxf>
      <font>
        <name val="Arial"/>
        <charset val="204"/>
        <family val="2"/>
        <b val="0"/>
        <i val="0"/>
        <strike val="0"/>
        <outline val="0"/>
        <shadow val="0"/>
        <color rgb="FF0563C1"/>
        <u val="single"/>
      </font>
      <numFmt numFmtId="164" formatCode="General"/>
      <fill>
        <patternFill>
          <bgColor rgb="FFFFFFFF"/>
        </patternFill>
      </fill>
    </dxf>
    <dxf>
      <font>
        <name val="Arial"/>
        <charset val="204"/>
        <family val="2"/>
        <b val="0"/>
        <i val="0"/>
        <strike val="0"/>
        <outline val="0"/>
        <shadow val="0"/>
        <color rgb="FF0563C1"/>
        <u val="single"/>
      </font>
      <numFmt numFmtId="164" formatCode="General"/>
      <fill>
        <patternFill>
          <bgColor rgb="FFFFFFFF"/>
        </patternFill>
      </fill>
    </dxf>
    <dxf>
      <font>
        <name val="Arial"/>
        <charset val="204"/>
        <family val="2"/>
        <b val="0"/>
        <i val="0"/>
        <strike val="0"/>
        <outline val="0"/>
        <shadow val="0"/>
        <color rgb="FF0563C1"/>
        <u val="single"/>
      </font>
      <numFmt numFmtId="164" formatCode="General"/>
      <fill>
        <patternFill>
          <bgColor rgb="FFFFFFFF"/>
        </patternFill>
      </fill>
    </dxf>
    <dxf>
      <font>
        <name val="Arial"/>
        <charset val="204"/>
        <family val="2"/>
        <b val="0"/>
        <i val="0"/>
        <strike val="0"/>
        <outline val="0"/>
        <shadow val="0"/>
        <color rgb="FF0563C1"/>
        <u val="single"/>
      </font>
      <numFmt numFmtId="164" formatCode="General"/>
      <fill>
        <patternFill>
          <bgColor rgb="FFFFFFFF"/>
        </patternFill>
      </fill>
    </dxf>
    <dxf>
      <font>
        <name val="Arial"/>
        <charset val="204"/>
        <family val="2"/>
        <b val="0"/>
        <i val="0"/>
        <strike val="0"/>
        <outline val="0"/>
        <shadow val="0"/>
        <color rgb="FF0563C1"/>
        <u val="single"/>
      </font>
      <numFmt numFmtId="164" formatCode="General"/>
      <fill>
        <patternFill>
          <bgColor rgb="FFFFFFFF"/>
        </patternFill>
      </fill>
    </dxf>
    <dxf>
      <font>
        <name val="Arial"/>
        <charset val="204"/>
        <family val="2"/>
        <b val="0"/>
        <i val="0"/>
        <strike val="0"/>
        <outline val="0"/>
        <shadow val="0"/>
        <color rgb="FF0563C1"/>
        <u val="single"/>
      </font>
      <numFmt numFmtId="164" formatCode="General"/>
      <fill>
        <patternFill>
          <bgColor rgb="FFFFFFFF"/>
        </patternFill>
      </fill>
    </dxf>
    <dxf>
      <font>
        <name val="Arial"/>
        <charset val="204"/>
        <family val="2"/>
        <b val="0"/>
        <i val="0"/>
        <strike val="0"/>
        <outline val="0"/>
        <shadow val="0"/>
        <color rgb="FF0563C1"/>
        <u val="single"/>
      </font>
      <numFmt numFmtId="164" formatCode="General"/>
      <fill>
        <patternFill>
          <bgColor rgb="FFFFFFFF"/>
        </patternFill>
      </fill>
    </dxf>
    <dxf>
      <font>
        <name val="Arial"/>
        <charset val="204"/>
        <family val="2"/>
        <b val="0"/>
        <i val="0"/>
        <strike val="0"/>
        <outline val="0"/>
        <shadow val="0"/>
        <color rgb="FF0563C1"/>
        <u val="single"/>
      </font>
      <numFmt numFmtId="164" formatCode="General"/>
      <fill>
        <patternFill>
          <bgColor rgb="FFFFFFFF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7030A0"/>
      <rgbColor rgb="FFFFFFCC"/>
      <rgbColor rgb="FFCCFFFF"/>
      <rgbColor rgb="FF660066"/>
      <rgbColor rgb="FFFF8080"/>
      <rgbColor rgb="FF0563C1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99FF66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181A1B"/>
      <rgbColor rgb="FF171717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worksheet" Target="worksheets/sheet6.xml"/><Relationship Id="rId8" Type="http://schemas.openxmlformats.org/officeDocument/2006/relationships/sharedStrings" Target="sharedStrings.xml"/><Relationship Id="rId9" Type="http://schemas.openxmlformats.org/officeDocument/2006/relationships/usernames" Target="revisions/userNames.xml"/><Relationship Id="rId10" Type="http://schemas.openxmlformats.org/officeDocument/2006/relationships/revisionHeaders" Target="revisions/revisionHeaders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revisions/_rels/revisionHeaders.xml.rels><?xml version="1.0" encoding="UTF-8"?>
<Relationships xmlns="http://schemas.openxmlformats.org/package/2006/relationships"><Relationship Id="rId1" Type="http://schemas.openxmlformats.org/officeDocument/2006/relationships/revisionLog" Target="revisionLog1.xml"/><Relationship Id="rId2" Type="http://schemas.openxmlformats.org/officeDocument/2006/relationships/revisionLog" Target="revisionLog2.xml"/><Relationship Id="rId3" Type="http://schemas.openxmlformats.org/officeDocument/2006/relationships/revisionLog" Target="revisionLog3.xml"/>
</Relationships>
</file>

<file path=xl/revisions/revisionHeaders.xml><?xml version="1.0" encoding="utf-8"?>
<headers xmlns="http://schemas.openxmlformats.org/spreadsheetml/2006/main" xmlns:r="http://schemas.openxmlformats.org/officeDocument/2006/relationships" guid="{05CA4267-5F2A-4E5F-A600-E03A43FFF6AD}">
  <header guid="{9D62F1B1-40CE-4E2D-82DC-01A563ED1F23}" dateTime="2023-02-22T17:48:00.000000000Z" userName="Константин Китаев" r:id="rId1" minRId="1" maxRId="6" maxSheetId="7">
    <sheetIdMap count="6">
      <sheetId val="1"/>
      <sheetId val="2"/>
      <sheetId val="3"/>
      <sheetId val="4"/>
      <sheetId val="5"/>
      <sheetId val="6"/>
    </sheetIdMap>
  </header>
  <header guid="{F3EF5617-DA49-4122-8278-F06DF765F7C3}" dateTime="2023-02-22T17:49:00.000000000Z" userName="Константин Китаев" r:id="rId2" minRId="7" maxRId="8" maxSheetId="7">
    <sheetIdMap count="6">
      <sheetId val="1"/>
      <sheetId val="2"/>
      <sheetId val="3"/>
      <sheetId val="4"/>
      <sheetId val="5"/>
      <sheetId val="6"/>
    </sheetIdMap>
  </header>
  <header guid="{05CA4267-5F2A-4E5F-A600-E03A43FFF6AD}" dateTime="2023-02-22T17:50:00.000000000Z" userName="Константин Китаев" r:id="rId3" minRId="9" maxRId="18" maxSheetId="7">
    <sheetIdMap count="6">
      <sheetId val="1"/>
      <sheetId val="2"/>
      <sheetId val="3"/>
      <sheetId val="4"/>
      <sheetId val="5"/>
      <sheetId val="6"/>
    </sheetIdMap>
  </header>
</headers>
</file>

<file path=xl/revisions/revisionLog1.xml><?xml version="1.0" encoding="utf-8"?>
<revisions xmlns="http://schemas.openxmlformats.org/spreadsheetml/2006/main" xmlns:r="http://schemas.openxmlformats.org/officeDocument/2006/relationships">
  <rcc rId="1" ua="false" sId="1">
    <nc r="B4" t="n">
      <v>44973</v>
    </nc>
  </rcc>
  <rcc rId="2" ua="false" sId="1">
    <nc r="D4" t="inlineStr">
      <is>
        <r>
          <rPr>
            <sz val="11"/>
            <rFont val="Calibri"/>
            <family val="0"/>
            <charset val="1"/>
          </rPr>
          <t xml:space="preserve">ООО Травы сухие</t>
        </r>
      </is>
    </nc>
  </rcc>
  <rcc rId="3" ua="false" sId="1">
    <nc r="F4" t="inlineStr">
      <is>
        <r>
          <rPr>
            <sz val="11"/>
            <rFont val="Calibri"/>
            <family val="0"/>
            <charset val="1"/>
          </rPr>
          <t xml:space="preserve">Кто-то</t>
        </r>
      </is>
    </nc>
  </rcc>
  <rcc rId="4" ua="false" sId="1">
    <nc r="G4" t="n">
      <v>2</v>
    </nc>
  </rcc>
  <rcc rId="5" ua="false" sId="2">
    <nc r="A4" t="inlineStr">
      <is>
        <r>
          <rPr>
            <sz val="11"/>
            <rFont val="Calibri"/>
            <family val="0"/>
            <charset val="1"/>
          </rPr>
          <t xml:space="preserve">08-0003</t>
        </r>
      </is>
    </nc>
  </rcc>
  <rcc rId="6" ua="false" sId="2">
    <oc r="A4" t="inlineStr">
      <is>
        <r>
          <rPr>
            <sz val="11"/>
            <rFont val="Calibri"/>
            <family val="0"/>
            <charset val="1"/>
          </rPr>
          <t xml:space="preserve">08-0003</t>
        </r>
      </is>
    </oc>
    <nc r="A4" t="inlineStr">
      <is>
        <r>
          <rPr>
            <sz val="11"/>
            <rFont val="Calibri"/>
            <family val="0"/>
            <charset val="1"/>
          </rPr>
          <t xml:space="preserve">08-0002</t>
        </r>
      </is>
    </nc>
  </rcc>
</revisions>
</file>

<file path=xl/revisions/revisionLog2.xml><?xml version="1.0" encoding="utf-8"?>
<revisions xmlns="http://schemas.openxmlformats.org/spreadsheetml/2006/main" xmlns:r="http://schemas.openxmlformats.org/officeDocument/2006/relationships">
  <rcc rId="7" ua="false" sId="2">
    <oc r="A4" t="inlineStr">
      <is>
        <r>
          <rPr>
            <sz val="11"/>
            <rFont val="Calibri"/>
            <family val="0"/>
            <charset val="1"/>
          </rPr>
          <t xml:space="preserve">08-0002</t>
        </r>
      </is>
    </oc>
    <nc r="A4" t="inlineStr">
      <is>
        <r>
          <rPr>
            <sz val="11"/>
            <rFont val="Calibri"/>
            <family val="0"/>
            <charset val="1"/>
          </rPr>
          <t xml:space="preserve">08-0003</t>
        </r>
      </is>
    </nc>
  </rcc>
  <rcc rId="8" ua="false" sId="2">
    <oc r="A4" t="inlineStr">
      <is>
        <r>
          <rPr>
            <sz val="11"/>
            <rFont val="Calibri"/>
            <family val="0"/>
            <charset val="1"/>
          </rPr>
          <t xml:space="preserve">08-0003</t>
        </r>
      </is>
    </oc>
    <nc r="A4" t="inlineStr">
      <is>
        <r>
          <rPr>
            <sz val="11"/>
            <rFont val="Calibri"/>
            <family val="0"/>
            <charset val="1"/>
          </rPr>
          <t xml:space="preserve">08-0002</t>
        </r>
      </is>
    </nc>
  </rcc>
</revisions>
</file>

<file path=xl/revisions/revisionLog3.xml><?xml version="1.0" encoding="utf-8"?>
<revisions xmlns="http://schemas.openxmlformats.org/spreadsheetml/2006/main" xmlns:r="http://schemas.openxmlformats.org/officeDocument/2006/relationships">
  <rcc rId="9" ua="false" sId="2">
    <nc r="F4" t="inlineStr">
      <is>
        <r>
          <rPr>
            <sz val="11"/>
            <rFont val="Calibri"/>
            <family val="0"/>
            <charset val="1"/>
          </rPr>
          <t xml:space="preserve">Яблоки свежие</t>
        </r>
      </is>
    </nc>
  </rcc>
  <rcc rId="10" ua="false" sId="2">
    <nc r="G4" t="inlineStr">
      <is>
        <r>
          <rPr>
            <sz val="11"/>
            <rFont val="Calibri"/>
            <family val="0"/>
            <charset val="1"/>
          </rPr>
          <t xml:space="preserve">вагон - </t>
        </r>
      </is>
    </nc>
  </rcc>
  <rcc rId="11" ua="false" sId="2">
    <nc r="H4" t="inlineStr">
      <is>
        <r>
          <rPr>
            <sz val="11"/>
            <rFont val="Calibri"/>
            <family val="0"/>
            <charset val="1"/>
          </rPr>
          <t xml:space="preserve">32423423</t>
        </r>
      </is>
    </nc>
  </rcc>
  <rcc rId="12" ua="false" sId="2">
    <nc r="I4" t="n">
      <v>60</v>
    </nc>
  </rcc>
  <rcc rId="13" ua="false" sId="2">
    <nc r="K4" t="inlineStr">
      <is>
        <r>
          <rPr>
            <sz val="11"/>
            <rFont val="Calibri"/>
            <family val="0"/>
            <charset val="1"/>
          </rPr>
          <t xml:space="preserve">ab3244</t>
        </r>
      </is>
    </nc>
  </rcc>
  <rcc rId="14" ua="false" sId="2">
    <oc r="E3" t="n">
      <f>LOOKUP(,,)</f>
    </oc>
    <nc r="E3" t="n">
      <f>LOOKUP(,,)</f>
    </nc>
  </rcc>
  <rcc rId="15" ua="false" sId="2">
    <oc r="E4" t="n">
      <f>LOOKUP(,,)</f>
    </oc>
    <nc r="E4" t="n">
      <f>LOOKUP(,,)</f>
    </nc>
  </rcc>
  <rcc rId="16" ua="false" sId="2">
    <oc r="E4" t="n">
      <f>LOOKUP(,,)</f>
    </oc>
    <nc r="E4" t="n">
      <f>LOOKUP(,,)</f>
    </nc>
  </rcc>
  <rcc rId="17" ua="false" sId="2">
    <oc r="E5" t="n">
      <f>LOOKUP(,,)</f>
    </oc>
    <nc r="E5" t="n">
      <f>LOOKUP(,,)</f>
    </nc>
  </rcc>
  <rcc rId="18" ua="false" sId="1">
    <nc r="H4" t="n">
      <v>44973</v>
    </nc>
  </rcc>
</revisions>
</file>

<file path=xl/revisions/userNames.xml><?xml version="1.0" encoding="utf-8"?>
<users xmlns="http://schemas.openxmlformats.org/spreadsheetml/2006/main" xmlns:r="http://schemas.openxmlformats.org/officeDocument/2006/relationships" count="0"/>
</file>

<file path=xl/tables/table1.xml><?xml version="1.0" encoding="utf-8"?>
<table xmlns="http://schemas.openxmlformats.org/spreadsheetml/2006/main" id="1" name="Наименование_материала" displayName="Наименование_материала" ref="K2:K251" headerRowCount="1" totalsRowCount="0" totalsRowShown="0">
  <tableColumns count="1">
    <tableColumn id="1" name="Баклажаны свежие"/>
  </tableColumns>
</tabl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_rels/sheet2.xml.rels><?xml version="1.0" encoding="UTF-8"?>
<Relationships xmlns="http://schemas.openxmlformats.org/package/2006/relationships"><Relationship Id="rId1" Type="http://schemas.openxmlformats.org/officeDocument/2006/relationships/drawing" Target="../drawings/drawing2.xml"/>
</Relationships>
</file>

<file path=xl/worksheets/_rels/sheet6.xml.rels><?xml version="1.0" encoding="UTF-8"?>
<Relationships xmlns="http://schemas.openxmlformats.org/package/2006/relationships"><Relationship Id="rId1" Type="http://schemas.openxmlformats.org/officeDocument/2006/relationships/table" Target="../tables/table1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true"/>
  </sheetPr>
  <dimension ref="A1:O59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1" ySplit="2" topLeftCell="B3" activePane="bottomRight" state="frozen"/>
      <selection pane="topLeft" activeCell="A1" activeCellId="0" sqref="A1"/>
      <selection pane="topRight" activeCell="B1" activeCellId="0" sqref="B1"/>
      <selection pane="bottomLeft" activeCell="A3" activeCellId="0" sqref="A3"/>
      <selection pane="bottomRight" activeCell="H6" activeCellId="0" sqref="H6"/>
    </sheetView>
  </sheetViews>
  <sheetFormatPr defaultColWidth="43.51953125" defaultRowHeight="13.8" zeroHeight="false" outlineLevelRow="0" outlineLevelCol="0"/>
  <cols>
    <col collapsed="false" customWidth="true" hidden="false" outlineLevel="0" max="1" min="1" style="1" width="13.17"/>
    <col collapsed="false" customWidth="true" hidden="false" outlineLevel="0" max="2" min="2" style="2" width="13.87"/>
    <col collapsed="false" customWidth="true" hidden="false" outlineLevel="0" max="3" min="3" style="3" width="5.66"/>
    <col collapsed="false" customWidth="true" hidden="false" outlineLevel="0" max="4" min="4" style="2" width="24"/>
    <col collapsed="false" customWidth="true" hidden="false" outlineLevel="0" max="5" min="5" style="2" width="8.84"/>
    <col collapsed="false" customWidth="true" hidden="false" outlineLevel="0" max="6" min="6" style="2" width="16.5"/>
    <col collapsed="false" customWidth="true" hidden="false" outlineLevel="0" max="7" min="7" style="2" width="11.78"/>
    <col collapsed="false" customWidth="true" hidden="false" outlineLevel="0" max="8" min="8" style="2" width="13.18"/>
    <col collapsed="false" customWidth="true" hidden="false" outlineLevel="0" max="9" min="9" style="2" width="17.17"/>
    <col collapsed="false" customWidth="true" hidden="false" outlineLevel="0" max="10" min="10" style="2" width="29"/>
    <col collapsed="false" customWidth="true" hidden="false" outlineLevel="0" max="11" min="11" style="2" width="31.18"/>
    <col collapsed="false" customWidth="true" hidden="false" outlineLevel="0" max="12" min="12" style="2" width="17.83"/>
    <col collapsed="false" customWidth="true" hidden="false" outlineLevel="0" max="13" min="13" style="4" width="21.83"/>
    <col collapsed="false" customWidth="true" hidden="false" outlineLevel="0" max="14" min="14" style="4" width="21.66"/>
    <col collapsed="false" customWidth="true" hidden="false" outlineLevel="0" max="15" min="15" style="4" width="18.5"/>
    <col collapsed="false" customWidth="false" hidden="false" outlineLevel="0" max="256" min="16" style="5" width="43.5"/>
    <col collapsed="false" customWidth="true" hidden="false" outlineLevel="0" max="1024" min="1024" style="0" width="14.38"/>
  </cols>
  <sheetData>
    <row r="1" customFormat="false" ht="13.8" hidden="false" customHeight="false" outlineLevel="0" collapsed="false">
      <c r="A1" s="1" t="s">
        <v>0</v>
      </c>
      <c r="B1" s="6" t="n">
        <f aca="true">TODAY()</f>
        <v>44979</v>
      </c>
      <c r="E1" s="2" t="s">
        <v>1</v>
      </c>
      <c r="F1" s="7" t="s">
        <v>2</v>
      </c>
      <c r="L1" s="2" t="s">
        <v>3</v>
      </c>
      <c r="M1" s="8" t="s">
        <v>4</v>
      </c>
      <c r="N1" s="8" t="s">
        <v>5</v>
      </c>
      <c r="O1" s="4" t="s">
        <v>6</v>
      </c>
    </row>
    <row r="2" customFormat="false" ht="13.8" hidden="false" customHeight="false" outlineLevel="0" collapsed="false">
      <c r="A2" s="1" t="s">
        <v>7</v>
      </c>
      <c r="B2" s="2" t="s">
        <v>8</v>
      </c>
      <c r="C2" s="3" t="s">
        <v>9</v>
      </c>
      <c r="D2" s="2" t="s">
        <v>10</v>
      </c>
      <c r="F2" s="2" t="s">
        <v>11</v>
      </c>
      <c r="G2" s="2" t="s">
        <v>12</v>
      </c>
      <c r="H2" s="2" t="s">
        <v>13</v>
      </c>
      <c r="I2" s="2" t="s">
        <v>14</v>
      </c>
      <c r="J2" s="2" t="s">
        <v>15</v>
      </c>
      <c r="K2" s="2" t="s">
        <v>16</v>
      </c>
      <c r="M2" s="9" t="n">
        <f aca="false">SUM(Журнал_заявок!M$3:M8460)</f>
        <v>0</v>
      </c>
      <c r="N2" s="9" t="n">
        <f aca="false">SUM(Журнал_заявок!N$3:N8460)</f>
        <v>0</v>
      </c>
    </row>
    <row r="3" customFormat="false" ht="13.8" hidden="false" customHeight="false" outlineLevel="0" collapsed="false">
      <c r="A3" s="10" t="s">
        <v>17</v>
      </c>
      <c r="B3" s="11" t="n">
        <v>44972</v>
      </c>
      <c r="D3" s="2" t="s">
        <v>18</v>
      </c>
      <c r="E3" s="2" t="n">
        <f aca="false">IF(COUNTIF(Журнал_образцов!A2:A2640,A3)=G3,0,1)</f>
        <v>1</v>
      </c>
      <c r="F3" s="2" t="s">
        <v>19</v>
      </c>
      <c r="G3" s="2" t="n">
        <v>1</v>
      </c>
      <c r="H3" s="11" t="n">
        <v>44972</v>
      </c>
      <c r="K3" s="12"/>
    </row>
    <row r="4" customFormat="false" ht="13.8" hidden="false" customHeight="false" outlineLevel="0" collapsed="false">
      <c r="A4" s="10" t="s">
        <v>20</v>
      </c>
      <c r="B4" s="11" t="n">
        <v>44973</v>
      </c>
      <c r="D4" s="2" t="s">
        <v>18</v>
      </c>
      <c r="E4" s="2" t="n">
        <f aca="false">IF(COUNTIF(Журнал_образцов!A3:A2641,A4)=G4,0,1)</f>
        <v>1</v>
      </c>
      <c r="F4" s="2" t="s">
        <v>21</v>
      </c>
      <c r="G4" s="2" t="n">
        <v>2</v>
      </c>
      <c r="H4" s="11" t="n">
        <v>44973</v>
      </c>
      <c r="K4" s="12"/>
    </row>
    <row r="5" customFormat="false" ht="13.8" hidden="false" customHeight="false" outlineLevel="0" collapsed="false">
      <c r="A5" s="10" t="s">
        <v>22</v>
      </c>
      <c r="B5" s="11"/>
      <c r="E5" s="2" t="n">
        <f aca="false">IF(COUNTIF(Журнал_образцов!A4:A2642,A5)=G5,0,1)</f>
        <v>0</v>
      </c>
      <c r="H5" s="11"/>
    </row>
    <row r="6" customFormat="false" ht="13.8" hidden="false" customHeight="false" outlineLevel="0" collapsed="false">
      <c r="A6" s="10" t="s">
        <v>23</v>
      </c>
      <c r="B6" s="11"/>
      <c r="E6" s="2" t="n">
        <f aca="false">IF(COUNTIF(Журнал_образцов!A5:A2643,A6)=G6,0,1)</f>
        <v>0</v>
      </c>
      <c r="H6" s="11"/>
    </row>
    <row r="7" customFormat="false" ht="15" hidden="false" customHeight="false" outlineLevel="0" collapsed="false">
      <c r="A7" s="10" t="s">
        <v>24</v>
      </c>
      <c r="B7" s="11"/>
      <c r="E7" s="2" t="n">
        <f aca="false">IF(COUNTIF(Журнал_образцов!A6:A2644,A7)=G7,0,1)</f>
        <v>0</v>
      </c>
      <c r="H7" s="11"/>
      <c r="K7" s="12"/>
      <c r="M7" s="13"/>
    </row>
    <row r="8" customFormat="false" ht="13.8" hidden="false" customHeight="false" outlineLevel="0" collapsed="false">
      <c r="A8" s="10" t="s">
        <v>25</v>
      </c>
      <c r="B8" s="11"/>
      <c r="E8" s="2" t="n">
        <f aca="false">IF(COUNTIF(Журнал_образцов!A7:A2645,A8)=G8,0,1)</f>
        <v>0</v>
      </c>
      <c r="H8" s="11"/>
      <c r="M8" s="14"/>
    </row>
    <row r="9" customFormat="false" ht="13.8" hidden="false" customHeight="false" outlineLevel="0" collapsed="false">
      <c r="A9" s="10" t="s">
        <v>26</v>
      </c>
      <c r="B9" s="11"/>
      <c r="E9" s="2" t="n">
        <f aca="false">IF(COUNTIF(Журнал_образцов!A8:A2646,A9)=G9,0,1)</f>
        <v>0</v>
      </c>
      <c r="H9" s="11"/>
      <c r="M9" s="15"/>
    </row>
    <row r="10" customFormat="false" ht="13.8" hidden="false" customHeight="false" outlineLevel="0" collapsed="false">
      <c r="A10" s="10" t="s">
        <v>27</v>
      </c>
      <c r="B10" s="11"/>
      <c r="E10" s="2" t="n">
        <f aca="false">IF(COUNTIF(Журнал_образцов!A9:A2647,A10)=G10,0,1)</f>
        <v>0</v>
      </c>
      <c r="H10" s="11"/>
    </row>
    <row r="11" customFormat="false" ht="13.8" hidden="false" customHeight="false" outlineLevel="0" collapsed="false">
      <c r="A11" s="10" t="s">
        <v>28</v>
      </c>
      <c r="B11" s="11"/>
      <c r="E11" s="2" t="n">
        <f aca="false">IF(COUNTIF(Журнал_образцов!A10:A2648,A11)=G11,0,1)</f>
        <v>0</v>
      </c>
      <c r="H11" s="11"/>
    </row>
    <row r="12" customFormat="false" ht="13.8" hidden="false" customHeight="false" outlineLevel="0" collapsed="false">
      <c r="A12" s="10" t="s">
        <v>29</v>
      </c>
      <c r="B12" s="11"/>
      <c r="D12" s="16"/>
      <c r="E12" s="2" t="n">
        <f aca="false">IF(COUNTIF(Журнал_образцов!A11:A2649,A12)=G12,0,1)</f>
        <v>0</v>
      </c>
      <c r="H12" s="11"/>
      <c r="M12" s="17"/>
    </row>
    <row r="13" customFormat="false" ht="13.8" hidden="false" customHeight="false" outlineLevel="0" collapsed="false">
      <c r="A13" s="10" t="s">
        <v>30</v>
      </c>
      <c r="B13" s="11"/>
      <c r="E13" s="2" t="n">
        <f aca="false">IF(COUNTIF(Журнал_образцов!A12:A2650,A13)=G13,0,1)</f>
        <v>0</v>
      </c>
      <c r="H13" s="11"/>
      <c r="M13" s="10"/>
    </row>
    <row r="14" customFormat="false" ht="13.8" hidden="false" customHeight="false" outlineLevel="0" collapsed="false">
      <c r="A14" s="10" t="s">
        <v>31</v>
      </c>
      <c r="B14" s="11"/>
      <c r="E14" s="2" t="n">
        <f aca="false">IF(COUNTIF(Журнал_образцов!A13:A2651,A14)=G14,0,1)</f>
        <v>0</v>
      </c>
      <c r="H14" s="11"/>
      <c r="K14" s="12"/>
      <c r="M14" s="17"/>
    </row>
    <row r="15" customFormat="false" ht="13.8" hidden="false" customHeight="false" outlineLevel="0" collapsed="false">
      <c r="A15" s="10" t="s">
        <v>32</v>
      </c>
      <c r="B15" s="11"/>
      <c r="E15" s="2" t="n">
        <f aca="false">IF(COUNTIF(Журнал_образцов!A14:A2652,A15)=G15,0,1)</f>
        <v>0</v>
      </c>
      <c r="H15" s="11"/>
    </row>
    <row r="16" customFormat="false" ht="13.8" hidden="false" customHeight="false" outlineLevel="0" collapsed="false">
      <c r="A16" s="10" t="s">
        <v>33</v>
      </c>
      <c r="B16" s="11"/>
      <c r="E16" s="2" t="n">
        <f aca="false">IF(COUNTIF(Журнал_образцов!A15:A2653,A16)=G16,0,1)</f>
        <v>0</v>
      </c>
      <c r="H16" s="11"/>
      <c r="M16" s="2"/>
    </row>
    <row r="17" customFormat="false" ht="13.8" hidden="false" customHeight="false" outlineLevel="0" collapsed="false">
      <c r="A17" s="10" t="s">
        <v>34</v>
      </c>
      <c r="B17" s="11"/>
      <c r="E17" s="2" t="n">
        <f aca="false">IF(COUNTIF(Журнал_образцов!A16:A2654,A17)=G17,0,1)</f>
        <v>0</v>
      </c>
      <c r="H17" s="11"/>
      <c r="M17" s="2"/>
    </row>
    <row r="18" customFormat="false" ht="13.8" hidden="false" customHeight="false" outlineLevel="0" collapsed="false">
      <c r="A18" s="10" t="s">
        <v>35</v>
      </c>
      <c r="B18" s="11"/>
      <c r="E18" s="2" t="n">
        <f aca="false">IF(COUNTIF(Журнал_образцов!A17:A2655,A18)=G18,0,1)</f>
        <v>0</v>
      </c>
      <c r="H18" s="11"/>
    </row>
    <row r="19" customFormat="false" ht="13.8" hidden="false" customHeight="false" outlineLevel="0" collapsed="false">
      <c r="A19" s="10" t="s">
        <v>36</v>
      </c>
      <c r="B19" s="11"/>
      <c r="E19" s="2" t="n">
        <f aca="false">IF(COUNTIF(Журнал_образцов!A2:A2656,A19)=G19,0,1)</f>
        <v>0</v>
      </c>
      <c r="H19" s="11"/>
      <c r="M19" s="18"/>
    </row>
    <row r="20" customFormat="false" ht="13.8" hidden="false" customHeight="false" outlineLevel="0" collapsed="false">
      <c r="A20" s="10" t="s">
        <v>37</v>
      </c>
      <c r="B20" s="11"/>
      <c r="E20" s="2" t="n">
        <f aca="false">IF(COUNTIF(Журнал_образцов!A3:A2657,A20)=G20,0,1)</f>
        <v>0</v>
      </c>
      <c r="H20" s="11"/>
      <c r="M20" s="18"/>
    </row>
    <row r="21" customFormat="false" ht="13.8" hidden="false" customHeight="false" outlineLevel="0" collapsed="false">
      <c r="A21" s="10" t="s">
        <v>38</v>
      </c>
      <c r="B21" s="11"/>
      <c r="E21" s="2" t="n">
        <f aca="false">IF(COUNTIF(Журнал_образцов!A4:A2658,A21)=G21,0,1)</f>
        <v>0</v>
      </c>
      <c r="H21" s="11"/>
      <c r="M21" s="18"/>
    </row>
    <row r="22" customFormat="false" ht="13.8" hidden="false" customHeight="false" outlineLevel="0" collapsed="false">
      <c r="A22" s="10" t="s">
        <v>39</v>
      </c>
      <c r="B22" s="11"/>
      <c r="E22" s="2" t="n">
        <f aca="false">IF(COUNTIF(Журнал_образцов!A5:A2659,A22)=G22,0,1)</f>
        <v>0</v>
      </c>
      <c r="H22" s="11"/>
    </row>
    <row r="23" customFormat="false" ht="13.8" hidden="false" customHeight="false" outlineLevel="0" collapsed="false">
      <c r="A23" s="10" t="s">
        <v>40</v>
      </c>
      <c r="B23" s="11"/>
      <c r="E23" s="2" t="n">
        <f aca="false">IF(COUNTIF(Журнал_образцов!A6:A2660,A23)=G23,0,1)</f>
        <v>0</v>
      </c>
      <c r="H23" s="11"/>
      <c r="M23" s="18"/>
    </row>
    <row r="24" customFormat="false" ht="13.8" hidden="false" customHeight="false" outlineLevel="0" collapsed="false">
      <c r="A24" s="10" t="s">
        <v>41</v>
      </c>
      <c r="B24" s="11"/>
      <c r="E24" s="2" t="n">
        <f aca="false">IF(COUNTIF(Журнал_образцов!A7:A2661,A24)=G24,0,1)</f>
        <v>0</v>
      </c>
      <c r="H24" s="11"/>
      <c r="M24" s="10"/>
    </row>
    <row r="25" customFormat="false" ht="13.8" hidden="false" customHeight="false" outlineLevel="0" collapsed="false">
      <c r="A25" s="10" t="s">
        <v>42</v>
      </c>
      <c r="B25" s="11"/>
      <c r="E25" s="2" t="n">
        <f aca="false">IF(COUNTIF(Журнал_образцов!A8:A2662,A25)=G25,0,1)</f>
        <v>0</v>
      </c>
      <c r="H25" s="11"/>
    </row>
    <row r="26" customFormat="false" ht="13.8" hidden="false" customHeight="false" outlineLevel="0" collapsed="false">
      <c r="A26" s="10" t="s">
        <v>43</v>
      </c>
      <c r="B26" s="11"/>
      <c r="E26" s="2" t="n">
        <f aca="false">IF(COUNTIF(Журнал_образцов!A9:A2663,A26)=G26,0,1)</f>
        <v>0</v>
      </c>
      <c r="H26" s="11"/>
    </row>
    <row r="27" customFormat="false" ht="13.8" hidden="false" customHeight="false" outlineLevel="0" collapsed="false">
      <c r="A27" s="10" t="s">
        <v>44</v>
      </c>
      <c r="B27" s="11"/>
      <c r="C27" s="19"/>
      <c r="E27" s="2" t="n">
        <f aca="false">IF(COUNTIF(Журнал_образцов!A10:A2664,A27)=G27,0,1)</f>
        <v>0</v>
      </c>
      <c r="H27" s="11"/>
      <c r="M27" s="18"/>
    </row>
    <row r="28" customFormat="false" ht="13.8" hidden="false" customHeight="false" outlineLevel="0" collapsed="false">
      <c r="A28" s="10" t="s">
        <v>45</v>
      </c>
      <c r="B28" s="11"/>
      <c r="E28" s="2" t="n">
        <f aca="false">IF(COUNTIF(Журнал_образцов!A11:A2665,A28)=G28,0,1)</f>
        <v>0</v>
      </c>
      <c r="H28" s="11"/>
      <c r="L28" s="20"/>
      <c r="N28" s="21"/>
    </row>
    <row r="29" customFormat="false" ht="13.8" hidden="false" customHeight="false" outlineLevel="0" collapsed="false">
      <c r="A29" s="10" t="s">
        <v>46</v>
      </c>
      <c r="B29" s="11"/>
      <c r="E29" s="2" t="n">
        <f aca="false">IF(COUNTIF(Журнал_образцов!A12:A2666,A29)=G29,0,1)</f>
        <v>0</v>
      </c>
      <c r="H29" s="11"/>
    </row>
    <row r="30" customFormat="false" ht="13.8" hidden="false" customHeight="false" outlineLevel="0" collapsed="false">
      <c r="A30" s="10" t="s">
        <v>47</v>
      </c>
      <c r="B30" s="11"/>
      <c r="E30" s="2" t="n">
        <f aca="false">IF(COUNTIF(Журнал_образцов!A13:A2667,A30)=G30,0,1)</f>
        <v>0</v>
      </c>
      <c r="H30" s="11"/>
      <c r="K30" s="12"/>
    </row>
    <row r="31" customFormat="false" ht="13.8" hidden="false" customHeight="false" outlineLevel="0" collapsed="false">
      <c r="A31" s="10" t="s">
        <v>48</v>
      </c>
      <c r="B31" s="11"/>
      <c r="E31" s="2" t="n">
        <f aca="false">IF(COUNTIF(Журнал_образцов!A14:A2668,A31)=G31,0,1)</f>
        <v>0</v>
      </c>
      <c r="H31" s="11"/>
      <c r="K31" s="12"/>
    </row>
    <row r="32" customFormat="false" ht="13.8" hidden="false" customHeight="false" outlineLevel="0" collapsed="false">
      <c r="A32" s="10" t="s">
        <v>49</v>
      </c>
      <c r="B32" s="11"/>
      <c r="E32" s="2" t="n">
        <f aca="false">IF(COUNTIF(Журнал_образцов!A15:A2669,A32)=G32,0,1)</f>
        <v>0</v>
      </c>
      <c r="H32" s="11"/>
    </row>
    <row r="33" customFormat="false" ht="13.8" hidden="false" customHeight="false" outlineLevel="0" collapsed="false">
      <c r="A33" s="10" t="s">
        <v>50</v>
      </c>
      <c r="B33" s="11"/>
      <c r="E33" s="2" t="n">
        <f aca="false">IF(COUNTIF(Журнал_образцов!A16:A2670,A33)=G33,0,1)</f>
        <v>0</v>
      </c>
      <c r="H33" s="11"/>
    </row>
    <row r="34" customFormat="false" ht="13.8" hidden="false" customHeight="false" outlineLevel="0" collapsed="false">
      <c r="A34" s="10" t="s">
        <v>51</v>
      </c>
      <c r="B34" s="11"/>
      <c r="E34" s="2" t="n">
        <f aca="false">IF(COUNTIF(Журнал_образцов!A17:A2671,A34)=G34,0,1)</f>
        <v>0</v>
      </c>
      <c r="H34" s="11"/>
      <c r="K34" s="12"/>
    </row>
    <row r="35" customFormat="false" ht="13.8" hidden="false" customHeight="false" outlineLevel="0" collapsed="false">
      <c r="A35" s="10" t="s">
        <v>52</v>
      </c>
      <c r="B35" s="11"/>
      <c r="E35" s="2" t="n">
        <f aca="false">IF(COUNTIF(Журнал_образцов!A18:A2672,A35)=G35,0,1)</f>
        <v>0</v>
      </c>
      <c r="H35" s="11"/>
    </row>
    <row r="36" customFormat="false" ht="13.8" hidden="false" customHeight="false" outlineLevel="0" collapsed="false">
      <c r="A36" s="10" t="s">
        <v>53</v>
      </c>
      <c r="B36" s="11"/>
      <c r="E36" s="2" t="n">
        <f aca="false">IF(COUNTIF(Журнал_образцов!A19:A2673,A36)=G36,0,1)</f>
        <v>0</v>
      </c>
      <c r="H36" s="11"/>
    </row>
    <row r="37" customFormat="false" ht="13.8" hidden="false" customHeight="false" outlineLevel="0" collapsed="false">
      <c r="A37" s="10" t="s">
        <v>54</v>
      </c>
      <c r="B37" s="11"/>
      <c r="E37" s="2" t="n">
        <f aca="false">IF(COUNTIF(Журнал_образцов!A20:A2674,A37)=G37,0,1)</f>
        <v>0</v>
      </c>
      <c r="H37" s="11"/>
    </row>
    <row r="38" customFormat="false" ht="13.8" hidden="false" customHeight="false" outlineLevel="0" collapsed="false">
      <c r="A38" s="10" t="s">
        <v>55</v>
      </c>
      <c r="B38" s="11"/>
      <c r="E38" s="2" t="n">
        <f aca="false">IF(COUNTIF(Журнал_образцов!A21:A2675,A38)=G38,0,1)</f>
        <v>0</v>
      </c>
      <c r="H38" s="11"/>
    </row>
    <row r="39" customFormat="false" ht="13.8" hidden="false" customHeight="false" outlineLevel="0" collapsed="false">
      <c r="A39" s="10" t="s">
        <v>56</v>
      </c>
      <c r="B39" s="11"/>
      <c r="E39" s="2" t="n">
        <f aca="false">IF(COUNTIF(Журнал_образцов!A22:A2676,A39)=G39,0,1)</f>
        <v>0</v>
      </c>
      <c r="H39" s="11"/>
    </row>
    <row r="40" customFormat="false" ht="13.8" hidden="false" customHeight="false" outlineLevel="0" collapsed="false">
      <c r="A40" s="10" t="s">
        <v>57</v>
      </c>
      <c r="B40" s="11"/>
      <c r="E40" s="2" t="n">
        <f aca="false">IF(COUNTIF(Журнал_образцов!A23:A2677,A40)=G40,0,1)</f>
        <v>0</v>
      </c>
      <c r="H40" s="11"/>
      <c r="K40" s="12"/>
    </row>
    <row r="41" customFormat="false" ht="13.8" hidden="false" customHeight="false" outlineLevel="0" collapsed="false">
      <c r="A41" s="10" t="s">
        <v>58</v>
      </c>
      <c r="B41" s="11"/>
      <c r="E41" s="2" t="n">
        <f aca="false">IF(COUNTIF(Журнал_образцов!A24:A2678,A41)=G41,0,1)</f>
        <v>0</v>
      </c>
      <c r="H41" s="11"/>
    </row>
    <row r="42" customFormat="false" ht="13.8" hidden="false" customHeight="false" outlineLevel="0" collapsed="false">
      <c r="A42" s="10" t="s">
        <v>59</v>
      </c>
      <c r="B42" s="11"/>
      <c r="E42" s="2" t="n">
        <f aca="false">IF(COUNTIF(Журнал_образцов!A25:A2679,A42)=G42,0,1)</f>
        <v>0</v>
      </c>
      <c r="H42" s="11"/>
      <c r="K42" s="12"/>
    </row>
    <row r="43" customFormat="false" ht="13.8" hidden="false" customHeight="false" outlineLevel="0" collapsed="false">
      <c r="A43" s="10" t="s">
        <v>60</v>
      </c>
      <c r="B43" s="11"/>
      <c r="C43" s="22"/>
      <c r="E43" s="2" t="n">
        <f aca="false">IF(COUNTIF(Журнал_образцов!A26:A2680,A43)=G43,0,1)</f>
        <v>0</v>
      </c>
      <c r="H43" s="11"/>
    </row>
    <row r="44" customFormat="false" ht="13.8" hidden="false" customHeight="false" outlineLevel="0" collapsed="false">
      <c r="A44" s="10" t="s">
        <v>61</v>
      </c>
      <c r="B44" s="11"/>
      <c r="E44" s="2" t="n">
        <f aca="false">IF(COUNTIF(Журнал_образцов!A27:A2681,A44)=G44,0,1)</f>
        <v>0</v>
      </c>
      <c r="H44" s="11"/>
    </row>
    <row r="45" customFormat="false" ht="13.8" hidden="false" customHeight="false" outlineLevel="0" collapsed="false">
      <c r="A45" s="10" t="s">
        <v>62</v>
      </c>
      <c r="B45" s="11"/>
      <c r="E45" s="2" t="n">
        <f aca="false">IF(COUNTIF(Журнал_образцов!A28:A2682,A45)=G45,0,1)</f>
        <v>0</v>
      </c>
      <c r="H45" s="11"/>
    </row>
    <row r="46" customFormat="false" ht="13.8" hidden="false" customHeight="false" outlineLevel="0" collapsed="false">
      <c r="A46" s="10" t="s">
        <v>63</v>
      </c>
      <c r="B46" s="11"/>
      <c r="E46" s="2" t="n">
        <f aca="false">IF(COUNTIF(Журнал_образцов!A29:A2683,A46)=G46,0,1)</f>
        <v>0</v>
      </c>
      <c r="H46" s="11"/>
    </row>
    <row r="47" customFormat="false" ht="13.8" hidden="false" customHeight="false" outlineLevel="0" collapsed="false">
      <c r="A47" s="10" t="s">
        <v>64</v>
      </c>
      <c r="B47" s="11"/>
      <c r="E47" s="2" t="n">
        <f aca="false">IF(COUNTIF(Журнал_образцов!A30:A2684,A47)=G47,0,1)</f>
        <v>0</v>
      </c>
      <c r="H47" s="11"/>
    </row>
    <row r="48" customFormat="false" ht="13.8" hidden="false" customHeight="false" outlineLevel="0" collapsed="false">
      <c r="A48" s="10" t="s">
        <v>65</v>
      </c>
      <c r="B48" s="11"/>
      <c r="E48" s="2" t="n">
        <f aca="false">IF(COUNTIF(Журнал_образцов!A31:A2685,A48)=G48,0,1)</f>
        <v>0</v>
      </c>
      <c r="H48" s="11"/>
    </row>
    <row r="49" customFormat="false" ht="13.8" hidden="false" customHeight="false" outlineLevel="0" collapsed="false">
      <c r="A49" s="10" t="s">
        <v>66</v>
      </c>
      <c r="B49" s="11"/>
      <c r="E49" s="2" t="n">
        <f aca="false">IF(COUNTIF(Журнал_образцов!A32:A2686,A49)=G49,0,1)</f>
        <v>0</v>
      </c>
      <c r="H49" s="11"/>
    </row>
    <row r="50" customFormat="false" ht="13.8" hidden="false" customHeight="false" outlineLevel="0" collapsed="false">
      <c r="A50" s="10" t="s">
        <v>67</v>
      </c>
      <c r="B50" s="11"/>
      <c r="E50" s="2" t="n">
        <f aca="false">IF(COUNTIF(Журнал_образцов!A33:A2687,A50)=G50,0,1)</f>
        <v>0</v>
      </c>
      <c r="H50" s="11"/>
    </row>
    <row r="51" customFormat="false" ht="13.8" hidden="false" customHeight="false" outlineLevel="0" collapsed="false">
      <c r="A51" s="10" t="s">
        <v>68</v>
      </c>
      <c r="B51" s="11"/>
      <c r="E51" s="2" t="n">
        <f aca="false">IF(COUNTIF(Журнал_образцов!A34:A2688,A51)=G51,0,1)</f>
        <v>0</v>
      </c>
      <c r="H51" s="11"/>
      <c r="K51" s="12"/>
    </row>
    <row r="52" customFormat="false" ht="13.8" hidden="false" customHeight="false" outlineLevel="0" collapsed="false">
      <c r="A52" s="10" t="s">
        <v>69</v>
      </c>
      <c r="B52" s="11"/>
      <c r="E52" s="2" t="n">
        <f aca="false">IF(COUNTIF(Журнал_образцов!A35:A2689,A52)=G52,0,1)</f>
        <v>0</v>
      </c>
      <c r="H52" s="11"/>
    </row>
    <row r="53" customFormat="false" ht="13.8" hidden="false" customHeight="false" outlineLevel="0" collapsed="false">
      <c r="A53" s="10" t="s">
        <v>70</v>
      </c>
      <c r="B53" s="11"/>
      <c r="E53" s="2" t="n">
        <f aca="false">IF(COUNTIF(Журнал_образцов!A36:A2690,A53)=G53,0,1)</f>
        <v>0</v>
      </c>
      <c r="H53" s="11"/>
    </row>
    <row r="54" customFormat="false" ht="13.8" hidden="false" customHeight="false" outlineLevel="0" collapsed="false">
      <c r="A54" s="10" t="s">
        <v>71</v>
      </c>
      <c r="B54" s="11"/>
      <c r="E54" s="2" t="n">
        <f aca="false">IF(COUNTIF(Журнал_образцов!A37:A2691,A54)=G54,0,1)</f>
        <v>0</v>
      </c>
      <c r="H54" s="11"/>
    </row>
    <row r="55" customFormat="false" ht="13.8" hidden="false" customHeight="false" outlineLevel="0" collapsed="false">
      <c r="A55" s="10" t="s">
        <v>72</v>
      </c>
      <c r="B55" s="11"/>
      <c r="E55" s="2" t="n">
        <f aca="false">IF(COUNTIF(Журнал_образцов!A38:A2692,A55)=G55,0,1)</f>
        <v>0</v>
      </c>
      <c r="H55" s="11"/>
    </row>
    <row r="56" customFormat="false" ht="13.8" hidden="false" customHeight="false" outlineLevel="0" collapsed="false">
      <c r="A56" s="10" t="s">
        <v>73</v>
      </c>
      <c r="B56" s="11"/>
      <c r="E56" s="2" t="n">
        <f aca="false">IF(COUNTIF(Журнал_образцов!A39:A2693,A56)=G56,0,1)</f>
        <v>0</v>
      </c>
      <c r="H56" s="11"/>
    </row>
    <row r="57" customFormat="false" ht="13.8" hidden="false" customHeight="false" outlineLevel="0" collapsed="false">
      <c r="A57" s="10" t="s">
        <v>74</v>
      </c>
      <c r="B57" s="11"/>
      <c r="E57" s="2" t="n">
        <f aca="false">IF(COUNTIF(Журнал_образцов!A40:A2694,A57)=G57,0,1)</f>
        <v>0</v>
      </c>
      <c r="H57" s="11"/>
    </row>
    <row r="58" customFormat="false" ht="13.8" hidden="false" customHeight="false" outlineLevel="0" collapsed="false">
      <c r="A58" s="10" t="s">
        <v>75</v>
      </c>
      <c r="B58" s="11"/>
      <c r="E58" s="2" t="n">
        <f aca="false">IF(COUNTIF(Журнал_образцов!A41:A2695,A58)=G58,0,1)</f>
        <v>0</v>
      </c>
      <c r="H58" s="11"/>
    </row>
    <row r="59" customFormat="false" ht="13.8" hidden="false" customHeight="false" outlineLevel="0" collapsed="false">
      <c r="A59" s="10" t="s">
        <v>76</v>
      </c>
      <c r="B59" s="11"/>
      <c r="E59" s="2" t="n">
        <f aca="false">IF(COUNTIF(Журнал_образцов!A42:A2696,A59)=G59,0,1)</f>
        <v>0</v>
      </c>
      <c r="H59" s="11"/>
    </row>
    <row r="60" customFormat="false" ht="13.8" hidden="false" customHeight="false" outlineLevel="0" collapsed="false">
      <c r="A60" s="10" t="s">
        <v>77</v>
      </c>
      <c r="B60" s="11"/>
      <c r="E60" s="2" t="n">
        <f aca="false">IF(COUNTIF(Журнал_образцов!A43:A2697,A60)=G60,0,1)</f>
        <v>0</v>
      </c>
      <c r="H60" s="11"/>
    </row>
    <row r="61" customFormat="false" ht="13.8" hidden="false" customHeight="false" outlineLevel="0" collapsed="false">
      <c r="A61" s="10" t="s">
        <v>78</v>
      </c>
      <c r="B61" s="11"/>
      <c r="E61" s="2" t="n">
        <f aca="false">IF(COUNTIF(Журнал_образцов!A44:A2698,A61)=G61,0,1)</f>
        <v>0</v>
      </c>
      <c r="H61" s="6"/>
    </row>
    <row r="62" customFormat="false" ht="13.8" hidden="false" customHeight="false" outlineLevel="0" collapsed="false">
      <c r="A62" s="10" t="s">
        <v>79</v>
      </c>
      <c r="B62" s="11"/>
      <c r="E62" s="2" t="n">
        <f aca="false">IF(COUNTIF(Журнал_образцов!A45:A2699,A62)=G62,0,1)</f>
        <v>0</v>
      </c>
      <c r="H62" s="11"/>
    </row>
    <row r="63" customFormat="false" ht="13.8" hidden="false" customHeight="false" outlineLevel="0" collapsed="false">
      <c r="A63" s="10" t="s">
        <v>80</v>
      </c>
      <c r="B63" s="11"/>
      <c r="E63" s="2" t="n">
        <f aca="false">IF(COUNTIF(Журнал_образцов!A46:A2700,A63)=G63,0,1)</f>
        <v>0</v>
      </c>
      <c r="H63" s="11"/>
    </row>
    <row r="64" customFormat="false" ht="13.8" hidden="false" customHeight="false" outlineLevel="0" collapsed="false">
      <c r="A64" s="10" t="s">
        <v>81</v>
      </c>
      <c r="B64" s="11"/>
      <c r="E64" s="2" t="n">
        <f aca="false">IF(COUNTIF(Журнал_образцов!A47:A2701,A64)=G64,0,1)</f>
        <v>0</v>
      </c>
      <c r="H64" s="11"/>
      <c r="I64" s="11"/>
    </row>
    <row r="65" customFormat="false" ht="13.8" hidden="false" customHeight="false" outlineLevel="0" collapsed="false">
      <c r="A65" s="10" t="s">
        <v>82</v>
      </c>
      <c r="B65" s="11"/>
      <c r="E65" s="2" t="n">
        <f aca="false">IF(COUNTIF(Журнал_образцов!A48:A2702,A65)=G65,0,1)</f>
        <v>0</v>
      </c>
    </row>
    <row r="66" customFormat="false" ht="13.8" hidden="false" customHeight="false" outlineLevel="0" collapsed="false">
      <c r="A66" s="10" t="s">
        <v>83</v>
      </c>
      <c r="B66" s="11"/>
      <c r="E66" s="2" t="n">
        <f aca="false">IF(COUNTIF(Журнал_образцов!A49:A2703,A66)=G66,0,1)</f>
        <v>0</v>
      </c>
    </row>
    <row r="67" customFormat="false" ht="13.8" hidden="false" customHeight="false" outlineLevel="0" collapsed="false">
      <c r="A67" s="10" t="s">
        <v>84</v>
      </c>
      <c r="B67" s="11"/>
      <c r="E67" s="2" t="n">
        <f aca="false">IF(COUNTIF(Журнал_образцов!A50:A2704,A67)=G67,0,1)</f>
        <v>0</v>
      </c>
    </row>
    <row r="68" customFormat="false" ht="13.8" hidden="false" customHeight="false" outlineLevel="0" collapsed="false">
      <c r="A68" s="10" t="s">
        <v>85</v>
      </c>
      <c r="B68" s="11"/>
      <c r="E68" s="2" t="n">
        <f aca="false">IF(COUNTIF(Журнал_образцов!A51:A2705,A68)=G68,0,1)</f>
        <v>0</v>
      </c>
    </row>
    <row r="69" customFormat="false" ht="13.8" hidden="false" customHeight="false" outlineLevel="0" collapsed="false">
      <c r="A69" s="10" t="s">
        <v>86</v>
      </c>
      <c r="B69" s="11"/>
      <c r="E69" s="2" t="n">
        <f aca="false">IF(COUNTIF(Журнал_образцов!A52:A2706,A69)=G69,0,1)</f>
        <v>0</v>
      </c>
    </row>
    <row r="70" customFormat="false" ht="13.8" hidden="false" customHeight="false" outlineLevel="0" collapsed="false">
      <c r="A70" s="10" t="s">
        <v>87</v>
      </c>
      <c r="B70" s="11"/>
      <c r="E70" s="2" t="n">
        <f aca="false">IF(COUNTIF(Журнал_образцов!A53:A2707,A70)=G70,0,1)</f>
        <v>0</v>
      </c>
    </row>
    <row r="71" customFormat="false" ht="13.8" hidden="false" customHeight="false" outlineLevel="0" collapsed="false">
      <c r="A71" s="10" t="s">
        <v>88</v>
      </c>
      <c r="B71" s="11"/>
      <c r="E71" s="2" t="n">
        <f aca="false">IF(COUNTIF(Журнал_образцов!A54:A2708,A71)=G71,0,1)</f>
        <v>0</v>
      </c>
    </row>
    <row r="72" customFormat="false" ht="13.8" hidden="false" customHeight="false" outlineLevel="0" collapsed="false">
      <c r="A72" s="10" t="s">
        <v>89</v>
      </c>
      <c r="B72" s="11"/>
      <c r="E72" s="2" t="n">
        <f aca="false">IF(COUNTIF(Журнал_образцов!A55:A2709,A72)=G72,0,1)</f>
        <v>0</v>
      </c>
    </row>
    <row r="73" customFormat="false" ht="13.8" hidden="false" customHeight="false" outlineLevel="0" collapsed="false">
      <c r="A73" s="10" t="s">
        <v>90</v>
      </c>
      <c r="B73" s="11"/>
      <c r="E73" s="2" t="n">
        <f aca="false">IF(COUNTIF(Журнал_образцов!A56:A2710,A73)=G73,0,1)</f>
        <v>0</v>
      </c>
    </row>
    <row r="74" customFormat="false" ht="13.8" hidden="false" customHeight="false" outlineLevel="0" collapsed="false">
      <c r="A74" s="10" t="s">
        <v>91</v>
      </c>
      <c r="B74" s="11"/>
      <c r="E74" s="2" t="n">
        <f aca="false">IF(COUNTIF(Журнал_образцов!A57:A2711,A74)=G74,0,1)</f>
        <v>0</v>
      </c>
    </row>
    <row r="75" customFormat="false" ht="13.8" hidden="false" customHeight="false" outlineLevel="0" collapsed="false">
      <c r="A75" s="10" t="s">
        <v>92</v>
      </c>
      <c r="B75" s="11"/>
      <c r="E75" s="2" t="n">
        <f aca="false">IF(COUNTIF(Журнал_образцов!A58:A2712,A75)=G75,0,1)</f>
        <v>0</v>
      </c>
    </row>
    <row r="76" customFormat="false" ht="13.8" hidden="false" customHeight="false" outlineLevel="0" collapsed="false">
      <c r="A76" s="10" t="s">
        <v>93</v>
      </c>
      <c r="B76" s="11"/>
      <c r="E76" s="2" t="n">
        <f aca="false">IF(COUNTIF(Журнал_образцов!A59:A2713,A76)=G76,0,1)</f>
        <v>0</v>
      </c>
    </row>
    <row r="77" customFormat="false" ht="13.8" hidden="false" customHeight="false" outlineLevel="0" collapsed="false">
      <c r="A77" s="10" t="s">
        <v>94</v>
      </c>
      <c r="B77" s="11"/>
      <c r="E77" s="2" t="n">
        <f aca="false">IF(COUNTIF(Журнал_образцов!A60:A2714,A77)=G77,0,1)</f>
        <v>0</v>
      </c>
    </row>
    <row r="78" customFormat="false" ht="13.8" hidden="false" customHeight="false" outlineLevel="0" collapsed="false">
      <c r="A78" s="10" t="s">
        <v>95</v>
      </c>
      <c r="B78" s="11"/>
      <c r="E78" s="2" t="n">
        <f aca="false">IF(COUNTIF(Журнал_образцов!A61:A2715,A78)=G78,0,1)</f>
        <v>0</v>
      </c>
    </row>
    <row r="79" customFormat="false" ht="13.8" hidden="false" customHeight="false" outlineLevel="0" collapsed="false">
      <c r="A79" s="10" t="s">
        <v>96</v>
      </c>
      <c r="B79" s="11"/>
      <c r="E79" s="2" t="n">
        <f aca="false">IF(COUNTIF(Журнал_образцов!A62:A2716,A79)=G79,0,1)</f>
        <v>0</v>
      </c>
    </row>
    <row r="80" customFormat="false" ht="13.8" hidden="false" customHeight="false" outlineLevel="0" collapsed="false">
      <c r="A80" s="10" t="s">
        <v>97</v>
      </c>
      <c r="B80" s="11"/>
      <c r="E80" s="2" t="n">
        <f aca="false">IF(COUNTIF(Журнал_образцов!A63:A2717,A80)=G80,0,1)</f>
        <v>0</v>
      </c>
    </row>
    <row r="81" customFormat="false" ht="13.8" hidden="false" customHeight="false" outlineLevel="0" collapsed="false">
      <c r="A81" s="10" t="s">
        <v>98</v>
      </c>
      <c r="B81" s="11"/>
      <c r="E81" s="2" t="n">
        <f aca="false">IF(COUNTIF(Журнал_образцов!A64:A2718,A81)=G81,0,1)</f>
        <v>0</v>
      </c>
    </row>
    <row r="82" customFormat="false" ht="13.8" hidden="false" customHeight="false" outlineLevel="0" collapsed="false">
      <c r="A82" s="10" t="s">
        <v>99</v>
      </c>
      <c r="B82" s="11"/>
      <c r="E82" s="2" t="n">
        <f aca="false">IF(COUNTIF(Журнал_образцов!A65:A2719,A82)=G82,0,1)</f>
        <v>0</v>
      </c>
    </row>
    <row r="83" customFormat="false" ht="13.8" hidden="false" customHeight="false" outlineLevel="0" collapsed="false">
      <c r="A83" s="10" t="s">
        <v>100</v>
      </c>
      <c r="B83" s="11"/>
      <c r="E83" s="2" t="n">
        <f aca="false">IF(COUNTIF(Журнал_образцов!A66:A2720,A83)=G83,0,1)</f>
        <v>0</v>
      </c>
    </row>
    <row r="84" customFormat="false" ht="13.8" hidden="false" customHeight="false" outlineLevel="0" collapsed="false">
      <c r="A84" s="10" t="s">
        <v>101</v>
      </c>
      <c r="B84" s="11"/>
      <c r="E84" s="2" t="n">
        <f aca="false">IF(COUNTIF(Журнал_образцов!A67:A2721,A84)=G84,0,1)</f>
        <v>0</v>
      </c>
    </row>
    <row r="85" customFormat="false" ht="13.8" hidden="false" customHeight="false" outlineLevel="0" collapsed="false">
      <c r="A85" s="10" t="s">
        <v>102</v>
      </c>
      <c r="B85" s="11"/>
      <c r="E85" s="2" t="n">
        <f aca="false">IF(COUNTIF(Журнал_образцов!A68:A2722,A85)=G85,0,1)</f>
        <v>0</v>
      </c>
    </row>
    <row r="86" customFormat="false" ht="13.8" hidden="false" customHeight="false" outlineLevel="0" collapsed="false">
      <c r="A86" s="10" t="s">
        <v>103</v>
      </c>
      <c r="B86" s="11"/>
      <c r="E86" s="2" t="n">
        <f aca="false">IF(COUNTIF(Журнал_образцов!A69:A2723,A86)=G86,0,1)</f>
        <v>0</v>
      </c>
    </row>
    <row r="87" customFormat="false" ht="13.8" hidden="false" customHeight="false" outlineLevel="0" collapsed="false">
      <c r="A87" s="10" t="s">
        <v>104</v>
      </c>
      <c r="B87" s="11"/>
      <c r="E87" s="2" t="n">
        <f aca="false">IF(COUNTIF(Журнал_образцов!A70:A2724,A87)=G87,0,1)</f>
        <v>0</v>
      </c>
    </row>
    <row r="88" customFormat="false" ht="13.8" hidden="false" customHeight="false" outlineLevel="0" collapsed="false">
      <c r="A88" s="10" t="s">
        <v>105</v>
      </c>
      <c r="B88" s="11"/>
      <c r="E88" s="2" t="n">
        <f aca="false">IF(COUNTIF(Журнал_образцов!A71:A2725,A88)=G88,0,1)</f>
        <v>0</v>
      </c>
    </row>
    <row r="89" customFormat="false" ht="13.8" hidden="false" customHeight="false" outlineLevel="0" collapsed="false">
      <c r="A89" s="10" t="s">
        <v>106</v>
      </c>
      <c r="B89" s="11"/>
      <c r="E89" s="2" t="n">
        <f aca="false">IF(COUNTIF(Журнал_образцов!A72:A2726,A89)=G89,0,1)</f>
        <v>0</v>
      </c>
    </row>
    <row r="90" customFormat="false" ht="13.8" hidden="false" customHeight="false" outlineLevel="0" collapsed="false">
      <c r="A90" s="10" t="s">
        <v>107</v>
      </c>
      <c r="B90" s="11"/>
      <c r="E90" s="2" t="n">
        <f aca="false">IF(COUNTIF(Журнал_образцов!A73:A2727,A90)=G90,0,1)</f>
        <v>0</v>
      </c>
    </row>
    <row r="91" customFormat="false" ht="13.8" hidden="false" customHeight="false" outlineLevel="0" collapsed="false">
      <c r="A91" s="10" t="s">
        <v>108</v>
      </c>
      <c r="B91" s="11"/>
      <c r="E91" s="2" t="n">
        <f aca="false">IF(COUNTIF(Журнал_образцов!A74:A2728,A91)=G91,0,1)</f>
        <v>0</v>
      </c>
    </row>
    <row r="92" customFormat="false" ht="13.8" hidden="false" customHeight="false" outlineLevel="0" collapsed="false">
      <c r="A92" s="10" t="s">
        <v>109</v>
      </c>
      <c r="B92" s="11"/>
      <c r="E92" s="2" t="n">
        <f aca="false">IF(COUNTIF(Журнал_образцов!A75:A2729,A92)=G92,0,1)</f>
        <v>0</v>
      </c>
    </row>
    <row r="93" customFormat="false" ht="13.8" hidden="false" customHeight="false" outlineLevel="0" collapsed="false">
      <c r="A93" s="10" t="s">
        <v>110</v>
      </c>
      <c r="B93" s="11"/>
      <c r="E93" s="2" t="n">
        <f aca="false">IF(COUNTIF(Журнал_образцов!A76:A2730,A93)=G93,0,1)</f>
        <v>0</v>
      </c>
    </row>
    <row r="94" customFormat="false" ht="13.8" hidden="false" customHeight="false" outlineLevel="0" collapsed="false">
      <c r="A94" s="10" t="s">
        <v>111</v>
      </c>
      <c r="B94" s="11"/>
      <c r="E94" s="2" t="n">
        <f aca="false">IF(COUNTIF(Журнал_образцов!A77:A2731,A94)=G94,0,1)</f>
        <v>0</v>
      </c>
    </row>
    <row r="95" customFormat="false" ht="13.8" hidden="false" customHeight="false" outlineLevel="0" collapsed="false">
      <c r="A95" s="10" t="s">
        <v>112</v>
      </c>
      <c r="B95" s="11"/>
      <c r="E95" s="2" t="n">
        <f aca="false">IF(COUNTIF(Журнал_образцов!A78:A2732,A95)=G95,0,1)</f>
        <v>0</v>
      </c>
    </row>
    <row r="96" customFormat="false" ht="13.8" hidden="false" customHeight="false" outlineLevel="0" collapsed="false">
      <c r="A96" s="10" t="s">
        <v>113</v>
      </c>
      <c r="B96" s="11"/>
      <c r="E96" s="2" t="n">
        <f aca="false">IF(COUNTIF(Журнал_образцов!A79:A2733,A96)=G96,0,1)</f>
        <v>0</v>
      </c>
    </row>
    <row r="97" customFormat="false" ht="13.8" hidden="false" customHeight="false" outlineLevel="0" collapsed="false">
      <c r="A97" s="10" t="s">
        <v>114</v>
      </c>
      <c r="B97" s="11"/>
      <c r="E97" s="2" t="n">
        <f aca="false">IF(COUNTIF(Журнал_образцов!A80:A2734,A97)=G97,0,1)</f>
        <v>0</v>
      </c>
    </row>
    <row r="98" customFormat="false" ht="13.8" hidden="false" customHeight="false" outlineLevel="0" collapsed="false">
      <c r="A98" s="10" t="s">
        <v>115</v>
      </c>
      <c r="B98" s="11"/>
      <c r="E98" s="2" t="n">
        <f aca="false">IF(COUNTIF(Журнал_образцов!A81:A2735,A98)=G98,0,1)</f>
        <v>0</v>
      </c>
    </row>
    <row r="99" customFormat="false" ht="13.8" hidden="false" customHeight="false" outlineLevel="0" collapsed="false">
      <c r="A99" s="10" t="s">
        <v>116</v>
      </c>
      <c r="B99" s="11"/>
      <c r="E99" s="2" t="n">
        <f aca="false">IF(COUNTIF(Журнал_образцов!A82:A2736,A99)=G99,0,1)</f>
        <v>0</v>
      </c>
    </row>
    <row r="100" customFormat="false" ht="13.8" hidden="false" customHeight="false" outlineLevel="0" collapsed="false">
      <c r="A100" s="10" t="s">
        <v>117</v>
      </c>
      <c r="B100" s="11"/>
      <c r="E100" s="2" t="n">
        <f aca="false">IF(COUNTIF(Журнал_образцов!A83:A2737,A100)=G100,0,1)</f>
        <v>0</v>
      </c>
    </row>
    <row r="101" customFormat="false" ht="13.8" hidden="false" customHeight="false" outlineLevel="0" collapsed="false">
      <c r="A101" s="10" t="s">
        <v>118</v>
      </c>
      <c r="B101" s="11"/>
      <c r="E101" s="2" t="n">
        <f aca="false">IF(COUNTIF(Журнал_образцов!A84:A2738,A101)=G101,0,1)</f>
        <v>0</v>
      </c>
    </row>
    <row r="102" customFormat="false" ht="13.8" hidden="false" customHeight="false" outlineLevel="0" collapsed="false">
      <c r="A102" s="10" t="s">
        <v>119</v>
      </c>
      <c r="B102" s="11"/>
      <c r="E102" s="2" t="n">
        <f aca="false">IF(COUNTIF(Журнал_образцов!A85:A2739,A102)=G102,0,1)</f>
        <v>0</v>
      </c>
    </row>
    <row r="103" customFormat="false" ht="13.8" hidden="false" customHeight="false" outlineLevel="0" collapsed="false">
      <c r="A103" s="10" t="s">
        <v>120</v>
      </c>
      <c r="B103" s="11"/>
      <c r="E103" s="2" t="n">
        <f aca="false">IF(COUNTIF(Журнал_образцов!A86:A2740,A103)=G103,0,1)</f>
        <v>0</v>
      </c>
    </row>
    <row r="104" customFormat="false" ht="13.8" hidden="false" customHeight="false" outlineLevel="0" collapsed="false">
      <c r="A104" s="10" t="s">
        <v>121</v>
      </c>
      <c r="B104" s="11"/>
      <c r="E104" s="2" t="n">
        <f aca="false">IF(COUNTIF(Журнал_образцов!A87:A2741,A104)=G104,0,1)</f>
        <v>0</v>
      </c>
    </row>
    <row r="105" customFormat="false" ht="13.8" hidden="false" customHeight="false" outlineLevel="0" collapsed="false">
      <c r="A105" s="10" t="s">
        <v>122</v>
      </c>
      <c r="B105" s="11"/>
      <c r="E105" s="2" t="n">
        <f aca="false">IF(COUNTIF(Журнал_образцов!A88:A2742,A105)=G105,0,1)</f>
        <v>0</v>
      </c>
    </row>
    <row r="106" customFormat="false" ht="13.8" hidden="false" customHeight="false" outlineLevel="0" collapsed="false">
      <c r="A106" s="10" t="s">
        <v>123</v>
      </c>
      <c r="B106" s="11"/>
      <c r="E106" s="2" t="n">
        <f aca="false">IF(COUNTIF(Журнал_образцов!A89:A2743,A106)=G106,0,1)</f>
        <v>0</v>
      </c>
    </row>
    <row r="107" customFormat="false" ht="13.8" hidden="false" customHeight="false" outlineLevel="0" collapsed="false">
      <c r="A107" s="10" t="s">
        <v>124</v>
      </c>
      <c r="B107" s="11"/>
      <c r="E107" s="2" t="n">
        <f aca="false">IF(COUNTIF(Журнал_образцов!A90:A2744,A107)=G107,0,1)</f>
        <v>0</v>
      </c>
    </row>
    <row r="108" customFormat="false" ht="13.8" hidden="false" customHeight="false" outlineLevel="0" collapsed="false">
      <c r="A108" s="10" t="s">
        <v>125</v>
      </c>
      <c r="B108" s="11"/>
      <c r="E108" s="2" t="n">
        <f aca="false">IF(COUNTIF(Журнал_образцов!A91:A2745,A108)=G108,0,1)</f>
        <v>0</v>
      </c>
    </row>
    <row r="109" customFormat="false" ht="13.8" hidden="false" customHeight="false" outlineLevel="0" collapsed="false">
      <c r="A109" s="10" t="s">
        <v>126</v>
      </c>
      <c r="B109" s="11"/>
      <c r="E109" s="2" t="n">
        <f aca="false">IF(COUNTIF(Журнал_образцов!A92:A2746,A109)=G109,0,1)</f>
        <v>0</v>
      </c>
    </row>
    <row r="110" customFormat="false" ht="13.8" hidden="false" customHeight="false" outlineLevel="0" collapsed="false">
      <c r="A110" s="10" t="s">
        <v>127</v>
      </c>
      <c r="B110" s="11"/>
      <c r="E110" s="2" t="n">
        <f aca="false">IF(COUNTIF(Журнал_образцов!A93:A2747,A110)=G110,0,1)</f>
        <v>0</v>
      </c>
    </row>
    <row r="111" customFormat="false" ht="13.8" hidden="false" customHeight="false" outlineLevel="0" collapsed="false">
      <c r="A111" s="10" t="s">
        <v>128</v>
      </c>
      <c r="B111" s="11"/>
      <c r="E111" s="2" t="n">
        <f aca="false">IF(COUNTIF(Журнал_образцов!A94:A2748,A111)=G111,0,1)</f>
        <v>0</v>
      </c>
    </row>
    <row r="112" customFormat="false" ht="13.8" hidden="false" customHeight="false" outlineLevel="0" collapsed="false">
      <c r="A112" s="10" t="s">
        <v>129</v>
      </c>
      <c r="B112" s="11"/>
      <c r="E112" s="2" t="n">
        <f aca="false">IF(COUNTIF(Журнал_образцов!A95:A2749,A112)=G112,0,1)</f>
        <v>0</v>
      </c>
    </row>
    <row r="113" customFormat="false" ht="13.8" hidden="false" customHeight="false" outlineLevel="0" collapsed="false">
      <c r="A113" s="10" t="s">
        <v>130</v>
      </c>
      <c r="B113" s="11"/>
      <c r="E113" s="2" t="n">
        <f aca="false">IF(COUNTIF(Журнал_образцов!A96:A2750,A113)=G113,0,1)</f>
        <v>0</v>
      </c>
    </row>
    <row r="114" customFormat="false" ht="13.8" hidden="false" customHeight="false" outlineLevel="0" collapsed="false">
      <c r="A114" s="10" t="s">
        <v>131</v>
      </c>
      <c r="B114" s="11"/>
      <c r="E114" s="2" t="n">
        <f aca="false">IF(COUNTIF(Журнал_образцов!A97:A2751,A114)=G114,0,1)</f>
        <v>0</v>
      </c>
    </row>
    <row r="115" customFormat="false" ht="13.8" hidden="false" customHeight="false" outlineLevel="0" collapsed="false">
      <c r="A115" s="10" t="s">
        <v>132</v>
      </c>
      <c r="B115" s="11"/>
      <c r="E115" s="2" t="n">
        <f aca="false">IF(COUNTIF(Журнал_образцов!A98:A2752,A115)=G115,0,1)</f>
        <v>0</v>
      </c>
    </row>
    <row r="116" customFormat="false" ht="13.8" hidden="false" customHeight="false" outlineLevel="0" collapsed="false">
      <c r="A116" s="10" t="s">
        <v>133</v>
      </c>
      <c r="B116" s="11"/>
      <c r="E116" s="2" t="n">
        <f aca="false">IF(COUNTIF(Журнал_образцов!A99:A2753,A116)=G116,0,1)</f>
        <v>0</v>
      </c>
    </row>
    <row r="117" customFormat="false" ht="13.8" hidden="false" customHeight="false" outlineLevel="0" collapsed="false">
      <c r="A117" s="10" t="s">
        <v>134</v>
      </c>
      <c r="B117" s="11"/>
      <c r="E117" s="2" t="n">
        <f aca="false">IF(COUNTIF(Журнал_образцов!A100:A2754,A117)=G117,0,1)</f>
        <v>0</v>
      </c>
    </row>
    <row r="118" customFormat="false" ht="13.8" hidden="false" customHeight="false" outlineLevel="0" collapsed="false">
      <c r="A118" s="10" t="s">
        <v>135</v>
      </c>
      <c r="B118" s="11"/>
      <c r="E118" s="2" t="n">
        <f aca="false">IF(COUNTIF(Журнал_образцов!A101:A2755,A118)=G118,0,1)</f>
        <v>0</v>
      </c>
    </row>
    <row r="119" customFormat="false" ht="13.8" hidden="false" customHeight="false" outlineLevel="0" collapsed="false">
      <c r="A119" s="10" t="s">
        <v>136</v>
      </c>
      <c r="B119" s="11"/>
      <c r="E119" s="2" t="n">
        <f aca="false">IF(COUNTIF(Журнал_образцов!A102:A2756,A119)=G119,0,1)</f>
        <v>0</v>
      </c>
    </row>
    <row r="120" customFormat="false" ht="13.8" hidden="false" customHeight="false" outlineLevel="0" collapsed="false">
      <c r="A120" s="10" t="s">
        <v>137</v>
      </c>
      <c r="B120" s="11"/>
      <c r="E120" s="2" t="n">
        <f aca="false">IF(COUNTIF(Журнал_образцов!A103:A2757,A120)=G120,0,1)</f>
        <v>0</v>
      </c>
    </row>
    <row r="121" customFormat="false" ht="13.8" hidden="false" customHeight="false" outlineLevel="0" collapsed="false">
      <c r="A121" s="10" t="s">
        <v>138</v>
      </c>
      <c r="B121" s="11"/>
      <c r="E121" s="2" t="n">
        <f aca="false">IF(COUNTIF(Журнал_образцов!A104:A2758,A121)=G121,0,1)</f>
        <v>0</v>
      </c>
    </row>
    <row r="122" customFormat="false" ht="13.8" hidden="false" customHeight="false" outlineLevel="0" collapsed="false">
      <c r="A122" s="10" t="s">
        <v>139</v>
      </c>
      <c r="B122" s="11"/>
      <c r="E122" s="2" t="n">
        <f aca="false">IF(COUNTIF(Журнал_образцов!A105:A2759,A122)=G122,0,1)</f>
        <v>0</v>
      </c>
    </row>
    <row r="123" customFormat="false" ht="13.8" hidden="false" customHeight="false" outlineLevel="0" collapsed="false">
      <c r="A123" s="10" t="s">
        <v>140</v>
      </c>
      <c r="B123" s="11"/>
      <c r="E123" s="2" t="n">
        <f aca="false">IF(COUNTIF(Журнал_образцов!A106:A2760,A123)=G123,0,1)</f>
        <v>0</v>
      </c>
    </row>
    <row r="124" customFormat="false" ht="13.8" hidden="false" customHeight="false" outlineLevel="0" collapsed="false">
      <c r="A124" s="10" t="s">
        <v>141</v>
      </c>
      <c r="B124" s="11"/>
      <c r="E124" s="2" t="n">
        <f aca="false">IF(COUNTIF(Журнал_образцов!A107:A2761,A124)=G124,0,1)</f>
        <v>0</v>
      </c>
    </row>
    <row r="125" customFormat="false" ht="13.8" hidden="false" customHeight="false" outlineLevel="0" collapsed="false">
      <c r="A125" s="10" t="s">
        <v>142</v>
      </c>
      <c r="B125" s="11"/>
      <c r="E125" s="2" t="n">
        <f aca="false">IF(COUNTIF(Журнал_образцов!A108:A2762,A125)=G125,0,1)</f>
        <v>0</v>
      </c>
    </row>
    <row r="126" customFormat="false" ht="13.8" hidden="false" customHeight="false" outlineLevel="0" collapsed="false">
      <c r="A126" s="10" t="s">
        <v>143</v>
      </c>
      <c r="B126" s="11"/>
      <c r="E126" s="2" t="n">
        <f aca="false">IF(COUNTIF(Журнал_образцов!A109:A2763,A126)=G126,0,1)</f>
        <v>0</v>
      </c>
    </row>
    <row r="127" customFormat="false" ht="13.8" hidden="false" customHeight="false" outlineLevel="0" collapsed="false">
      <c r="A127" s="10" t="s">
        <v>144</v>
      </c>
      <c r="B127" s="11"/>
      <c r="E127" s="2" t="n">
        <f aca="false">IF(COUNTIF(Журнал_образцов!A110:A2764,A127)=G127,0,1)</f>
        <v>0</v>
      </c>
    </row>
    <row r="128" customFormat="false" ht="13.8" hidden="false" customHeight="false" outlineLevel="0" collapsed="false">
      <c r="A128" s="10" t="s">
        <v>145</v>
      </c>
      <c r="B128" s="11"/>
      <c r="E128" s="2" t="n">
        <f aca="false">IF(COUNTIF(Журнал_образцов!A111:A2765,A128)=G128,0,1)</f>
        <v>0</v>
      </c>
    </row>
    <row r="129" customFormat="false" ht="13.8" hidden="false" customHeight="false" outlineLevel="0" collapsed="false">
      <c r="A129" s="10" t="s">
        <v>146</v>
      </c>
      <c r="B129" s="11"/>
      <c r="E129" s="2" t="n">
        <f aca="false">IF(COUNTIF(Журнал_образцов!A112:A2766,A129)=G129,0,1)</f>
        <v>0</v>
      </c>
    </row>
    <row r="130" customFormat="false" ht="13.8" hidden="false" customHeight="false" outlineLevel="0" collapsed="false">
      <c r="A130" s="10" t="s">
        <v>147</v>
      </c>
      <c r="B130" s="11"/>
      <c r="E130" s="2" t="n">
        <f aca="false">IF(COUNTIF(Журнал_образцов!A113:A2767,A130)=G130,0,1)</f>
        <v>0</v>
      </c>
    </row>
    <row r="131" customFormat="false" ht="13.8" hidden="false" customHeight="false" outlineLevel="0" collapsed="false">
      <c r="A131" s="10" t="s">
        <v>148</v>
      </c>
      <c r="B131" s="11"/>
      <c r="E131" s="2" t="n">
        <f aca="false">IF(COUNTIF(Журнал_образцов!A114:A2768,A131)=G131,0,1)</f>
        <v>0</v>
      </c>
    </row>
    <row r="132" customFormat="false" ht="13.8" hidden="false" customHeight="false" outlineLevel="0" collapsed="false">
      <c r="A132" s="10" t="s">
        <v>149</v>
      </c>
      <c r="B132" s="11"/>
      <c r="E132" s="2" t="n">
        <f aca="false">IF(COUNTIF(Журнал_образцов!A115:A2769,A132)=G132,0,1)</f>
        <v>0</v>
      </c>
    </row>
    <row r="133" customFormat="false" ht="13.8" hidden="false" customHeight="false" outlineLevel="0" collapsed="false">
      <c r="A133" s="10" t="s">
        <v>150</v>
      </c>
      <c r="B133" s="11"/>
      <c r="E133" s="2" t="n">
        <f aca="false">IF(COUNTIF(Журнал_образцов!A116:A2770,A133)=G133,0,1)</f>
        <v>0</v>
      </c>
    </row>
    <row r="134" customFormat="false" ht="13.8" hidden="false" customHeight="false" outlineLevel="0" collapsed="false">
      <c r="A134" s="10" t="s">
        <v>151</v>
      </c>
      <c r="B134" s="11"/>
      <c r="E134" s="2" t="n">
        <f aca="false">IF(COUNTIF(Журнал_образцов!A117:A2771,A134)=G134,0,1)</f>
        <v>0</v>
      </c>
    </row>
    <row r="135" customFormat="false" ht="13.8" hidden="false" customHeight="false" outlineLevel="0" collapsed="false">
      <c r="A135" s="10" t="s">
        <v>152</v>
      </c>
      <c r="B135" s="11"/>
      <c r="E135" s="2" t="n">
        <f aca="false">IF(COUNTIF(Журнал_образцов!A118:A2772,A135)=G135,0,1)</f>
        <v>0</v>
      </c>
    </row>
    <row r="136" customFormat="false" ht="13.8" hidden="false" customHeight="false" outlineLevel="0" collapsed="false">
      <c r="A136" s="10" t="s">
        <v>153</v>
      </c>
      <c r="B136" s="11"/>
      <c r="E136" s="2" t="n">
        <f aca="false">IF(COUNTIF(Журнал_образцов!A119:A2773,A136)=G136,0,1)</f>
        <v>0</v>
      </c>
    </row>
    <row r="137" customFormat="false" ht="13.8" hidden="false" customHeight="false" outlineLevel="0" collapsed="false">
      <c r="A137" s="10" t="s">
        <v>154</v>
      </c>
      <c r="B137" s="11"/>
      <c r="E137" s="2" t="n">
        <f aca="false">IF(COUNTIF(Журнал_образцов!A120:A2774,A137)=G137,0,1)</f>
        <v>0</v>
      </c>
    </row>
    <row r="138" customFormat="false" ht="13.8" hidden="false" customHeight="false" outlineLevel="0" collapsed="false">
      <c r="A138" s="10" t="s">
        <v>155</v>
      </c>
      <c r="B138" s="11"/>
      <c r="E138" s="2" t="n">
        <f aca="false">IF(COUNTIF(Журнал_образцов!A121:A2775,A138)=G138,0,1)</f>
        <v>0</v>
      </c>
    </row>
    <row r="139" customFormat="false" ht="13.8" hidden="false" customHeight="false" outlineLevel="0" collapsed="false">
      <c r="A139" s="10" t="s">
        <v>156</v>
      </c>
      <c r="B139" s="11"/>
      <c r="E139" s="2" t="n">
        <f aca="false">IF(COUNTIF(Журнал_образцов!A122:A2776,A139)=G139,0,1)</f>
        <v>0</v>
      </c>
    </row>
    <row r="140" customFormat="false" ht="13.8" hidden="false" customHeight="false" outlineLevel="0" collapsed="false">
      <c r="A140" s="10" t="s">
        <v>157</v>
      </c>
      <c r="B140" s="11"/>
      <c r="E140" s="2" t="n">
        <f aca="false">IF(COUNTIF(Журнал_образцов!A123:A2777,A140)=G140,0,1)</f>
        <v>0</v>
      </c>
    </row>
    <row r="141" customFormat="false" ht="13.8" hidden="false" customHeight="false" outlineLevel="0" collapsed="false">
      <c r="A141" s="10" t="s">
        <v>158</v>
      </c>
      <c r="B141" s="11"/>
      <c r="E141" s="2" t="n">
        <f aca="false">IF(COUNTIF(Журнал_образцов!A124:A2778,A141)=G141,0,1)</f>
        <v>0</v>
      </c>
    </row>
    <row r="142" customFormat="false" ht="13.8" hidden="false" customHeight="false" outlineLevel="0" collapsed="false">
      <c r="A142" s="10" t="s">
        <v>159</v>
      </c>
      <c r="B142" s="11"/>
      <c r="E142" s="2" t="n">
        <f aca="false">IF(COUNTIF(Журнал_образцов!A125:A2779,A142)=G142,0,1)</f>
        <v>0</v>
      </c>
    </row>
    <row r="143" customFormat="false" ht="13.8" hidden="false" customHeight="false" outlineLevel="0" collapsed="false">
      <c r="A143" s="10" t="s">
        <v>160</v>
      </c>
      <c r="B143" s="11"/>
      <c r="E143" s="2" t="n">
        <f aca="false">IF(COUNTIF(Журнал_образцов!A126:A2780,A143)=G143,0,1)</f>
        <v>0</v>
      </c>
    </row>
    <row r="144" customFormat="false" ht="13.8" hidden="false" customHeight="false" outlineLevel="0" collapsed="false">
      <c r="A144" s="10" t="s">
        <v>161</v>
      </c>
      <c r="B144" s="11"/>
      <c r="E144" s="2" t="n">
        <f aca="false">IF(COUNTIF(Журнал_образцов!A127:A2781,A144)=G144,0,1)</f>
        <v>0</v>
      </c>
    </row>
    <row r="145" customFormat="false" ht="13.8" hidden="false" customHeight="false" outlineLevel="0" collapsed="false">
      <c r="A145" s="10" t="s">
        <v>162</v>
      </c>
      <c r="B145" s="11"/>
      <c r="E145" s="2" t="n">
        <f aca="false">IF(COUNTIF(Журнал_образцов!A128:A2782,A145)=G145,0,1)</f>
        <v>0</v>
      </c>
    </row>
    <row r="146" customFormat="false" ht="13.8" hidden="false" customHeight="false" outlineLevel="0" collapsed="false">
      <c r="A146" s="10" t="s">
        <v>163</v>
      </c>
      <c r="B146" s="11"/>
      <c r="E146" s="2" t="n">
        <f aca="false">IF(COUNTIF(Журнал_образцов!A129:A2783,A146)=G146,0,1)</f>
        <v>0</v>
      </c>
    </row>
    <row r="147" customFormat="false" ht="13.8" hidden="false" customHeight="false" outlineLevel="0" collapsed="false">
      <c r="A147" s="10" t="s">
        <v>164</v>
      </c>
      <c r="B147" s="11"/>
      <c r="E147" s="2" t="n">
        <f aca="false">IF(COUNTIF(Журнал_образцов!A130:A2784,A147)=G147,0,1)</f>
        <v>0</v>
      </c>
    </row>
    <row r="148" customFormat="false" ht="13.8" hidden="false" customHeight="false" outlineLevel="0" collapsed="false">
      <c r="A148" s="10" t="s">
        <v>165</v>
      </c>
      <c r="B148" s="11"/>
      <c r="E148" s="2" t="n">
        <f aca="false">IF(COUNTIF(Журнал_образцов!A131:A2785,A148)=G148,0,1)</f>
        <v>0</v>
      </c>
    </row>
    <row r="149" customFormat="false" ht="13.8" hidden="false" customHeight="false" outlineLevel="0" collapsed="false">
      <c r="A149" s="10" t="s">
        <v>166</v>
      </c>
      <c r="B149" s="11"/>
      <c r="E149" s="2" t="n">
        <f aca="false">IF(COUNTIF(Журнал_образцов!A132:A2786,A149)=G149,0,1)</f>
        <v>0</v>
      </c>
    </row>
    <row r="150" customFormat="false" ht="13.8" hidden="false" customHeight="false" outlineLevel="0" collapsed="false">
      <c r="A150" s="10" t="s">
        <v>167</v>
      </c>
      <c r="B150" s="11"/>
      <c r="E150" s="2" t="n">
        <f aca="false">IF(COUNTIF(Журнал_образцов!A133:A2787,A150)=G150,0,1)</f>
        <v>0</v>
      </c>
    </row>
    <row r="151" customFormat="false" ht="13.8" hidden="false" customHeight="false" outlineLevel="0" collapsed="false">
      <c r="A151" s="10" t="s">
        <v>168</v>
      </c>
      <c r="B151" s="11"/>
      <c r="E151" s="2" t="n">
        <f aca="false">IF(COUNTIF(Журнал_образцов!A134:A2788,A151)=G151,0,1)</f>
        <v>0</v>
      </c>
    </row>
    <row r="152" customFormat="false" ht="13.8" hidden="false" customHeight="false" outlineLevel="0" collapsed="false">
      <c r="A152" s="10" t="s">
        <v>169</v>
      </c>
      <c r="B152" s="11"/>
      <c r="E152" s="2" t="n">
        <f aca="false">IF(COUNTIF(Журнал_образцов!A135:A2789,A152)=G152,0,1)</f>
        <v>0</v>
      </c>
    </row>
    <row r="153" customFormat="false" ht="13.8" hidden="false" customHeight="false" outlineLevel="0" collapsed="false">
      <c r="A153" s="10" t="s">
        <v>170</v>
      </c>
      <c r="B153" s="11"/>
      <c r="E153" s="2" t="n">
        <f aca="false">IF(COUNTIF(Журнал_образцов!A136:A2790,A153)=G153,0,1)</f>
        <v>0</v>
      </c>
    </row>
    <row r="154" customFormat="false" ht="13.8" hidden="false" customHeight="false" outlineLevel="0" collapsed="false">
      <c r="A154" s="10" t="s">
        <v>171</v>
      </c>
      <c r="B154" s="11"/>
      <c r="E154" s="2" t="n">
        <f aca="false">IF(COUNTIF(Журнал_образцов!A137:A2791,A154)=G154,0,1)</f>
        <v>0</v>
      </c>
    </row>
    <row r="155" customFormat="false" ht="13.8" hidden="false" customHeight="false" outlineLevel="0" collapsed="false">
      <c r="A155" s="10" t="s">
        <v>172</v>
      </c>
      <c r="B155" s="11"/>
      <c r="E155" s="2" t="n">
        <f aca="false">IF(COUNTIF(Журнал_образцов!A138:A2792,A155)=G155,0,1)</f>
        <v>0</v>
      </c>
    </row>
    <row r="156" customFormat="false" ht="13.8" hidden="false" customHeight="false" outlineLevel="0" collapsed="false">
      <c r="A156" s="10" t="s">
        <v>173</v>
      </c>
      <c r="B156" s="11"/>
      <c r="E156" s="2" t="n">
        <f aca="false">IF(COUNTIF(Журнал_образцов!A139:A2793,A156)=G156,0,1)</f>
        <v>0</v>
      </c>
    </row>
    <row r="157" customFormat="false" ht="13.8" hidden="false" customHeight="false" outlineLevel="0" collapsed="false">
      <c r="A157" s="10" t="s">
        <v>174</v>
      </c>
      <c r="B157" s="11"/>
      <c r="E157" s="2" t="n">
        <f aca="false">IF(COUNTIF(Журнал_образцов!A140:A2794,A157)=G157,0,1)</f>
        <v>0</v>
      </c>
    </row>
    <row r="158" customFormat="false" ht="13.8" hidden="false" customHeight="false" outlineLevel="0" collapsed="false">
      <c r="A158" s="10" t="s">
        <v>175</v>
      </c>
      <c r="B158" s="11"/>
      <c r="E158" s="2" t="n">
        <f aca="false">IF(COUNTIF(Журнал_образцов!A141:A2795,A158)=G158,0,1)</f>
        <v>0</v>
      </c>
    </row>
    <row r="159" customFormat="false" ht="13.8" hidden="false" customHeight="false" outlineLevel="0" collapsed="false">
      <c r="A159" s="10" t="s">
        <v>176</v>
      </c>
      <c r="B159" s="11"/>
      <c r="E159" s="2" t="n">
        <f aca="false">IF(COUNTIF(Журнал_образцов!A142:A2796,A159)=G159,0,1)</f>
        <v>0</v>
      </c>
    </row>
    <row r="160" customFormat="false" ht="13.8" hidden="false" customHeight="false" outlineLevel="0" collapsed="false">
      <c r="A160" s="10" t="s">
        <v>177</v>
      </c>
      <c r="B160" s="11"/>
      <c r="E160" s="2" t="n">
        <f aca="false">IF(COUNTIF(Журнал_образцов!A143:A2797,A160)=G160,0,1)</f>
        <v>0</v>
      </c>
    </row>
    <row r="161" customFormat="false" ht="13.8" hidden="false" customHeight="false" outlineLevel="0" collapsed="false">
      <c r="A161" s="10" t="s">
        <v>178</v>
      </c>
      <c r="B161" s="11"/>
      <c r="E161" s="2" t="n">
        <f aca="false">IF(COUNTIF(Журнал_образцов!A144:A2798,A161)=G161,0,1)</f>
        <v>0</v>
      </c>
    </row>
    <row r="162" customFormat="false" ht="13.8" hidden="false" customHeight="false" outlineLevel="0" collapsed="false">
      <c r="A162" s="10" t="s">
        <v>179</v>
      </c>
      <c r="B162" s="11"/>
      <c r="E162" s="2" t="n">
        <f aca="false">IF(COUNTIF(Журнал_образцов!A145:A2799,A162)=G162,0,1)</f>
        <v>0</v>
      </c>
    </row>
    <row r="163" customFormat="false" ht="13.8" hidden="false" customHeight="false" outlineLevel="0" collapsed="false">
      <c r="A163" s="10" t="s">
        <v>180</v>
      </c>
      <c r="B163" s="11"/>
      <c r="E163" s="2" t="n">
        <f aca="false">IF(COUNTIF(Журнал_образцов!A146:A2800,A163)=G163,0,1)</f>
        <v>0</v>
      </c>
    </row>
    <row r="164" customFormat="false" ht="13.8" hidden="false" customHeight="false" outlineLevel="0" collapsed="false">
      <c r="A164" s="10" t="s">
        <v>181</v>
      </c>
      <c r="B164" s="11"/>
      <c r="E164" s="2" t="n">
        <f aca="false">IF(COUNTIF(Журнал_образцов!A147:A2801,A164)=G164,0,1)</f>
        <v>0</v>
      </c>
    </row>
    <row r="165" customFormat="false" ht="13.8" hidden="false" customHeight="false" outlineLevel="0" collapsed="false">
      <c r="A165" s="10" t="s">
        <v>182</v>
      </c>
      <c r="B165" s="11"/>
      <c r="E165" s="2" t="n">
        <f aca="false">IF(COUNTIF(Журнал_образцов!A148:A2802,A165)=G165,0,1)</f>
        <v>0</v>
      </c>
    </row>
    <row r="166" customFormat="false" ht="13.8" hidden="false" customHeight="false" outlineLevel="0" collapsed="false">
      <c r="A166" s="10" t="s">
        <v>183</v>
      </c>
      <c r="B166" s="11"/>
      <c r="E166" s="2" t="n">
        <f aca="false">IF(COUNTIF(Журнал_образцов!A149:A2803,A166)=G166,0,1)</f>
        <v>0</v>
      </c>
    </row>
    <row r="167" customFormat="false" ht="13.8" hidden="false" customHeight="false" outlineLevel="0" collapsed="false">
      <c r="A167" s="10" t="s">
        <v>184</v>
      </c>
      <c r="B167" s="11"/>
      <c r="E167" s="2" t="n">
        <f aca="false">IF(COUNTIF(Журнал_образцов!A150:A2804,A167)=G167,0,1)</f>
        <v>0</v>
      </c>
    </row>
    <row r="168" customFormat="false" ht="13.8" hidden="false" customHeight="false" outlineLevel="0" collapsed="false">
      <c r="A168" s="10" t="s">
        <v>185</v>
      </c>
      <c r="B168" s="11"/>
      <c r="E168" s="2" t="n">
        <f aca="false">IF(COUNTIF(Журнал_образцов!A151:A2805,A168)=G168,0,1)</f>
        <v>0</v>
      </c>
    </row>
    <row r="169" customFormat="false" ht="13.8" hidden="false" customHeight="false" outlineLevel="0" collapsed="false">
      <c r="A169" s="10" t="s">
        <v>186</v>
      </c>
      <c r="B169" s="11"/>
      <c r="E169" s="2" t="n">
        <f aca="false">IF(COUNTIF(Журнал_образцов!A152:A2806,A169)=G169,0,1)</f>
        <v>0</v>
      </c>
    </row>
    <row r="170" customFormat="false" ht="13.8" hidden="false" customHeight="false" outlineLevel="0" collapsed="false">
      <c r="A170" s="10" t="s">
        <v>187</v>
      </c>
      <c r="B170" s="11"/>
      <c r="E170" s="2" t="n">
        <f aca="false">IF(COUNTIF(Журнал_образцов!A153:A2807,A170)=G170,0,1)</f>
        <v>0</v>
      </c>
    </row>
    <row r="171" customFormat="false" ht="13.8" hidden="false" customHeight="false" outlineLevel="0" collapsed="false">
      <c r="A171" s="10" t="s">
        <v>188</v>
      </c>
      <c r="B171" s="11"/>
      <c r="E171" s="2" t="n">
        <f aca="false">IF(COUNTIF(Журнал_образцов!A154:A2808,A171)=G171,0,1)</f>
        <v>0</v>
      </c>
    </row>
    <row r="172" customFormat="false" ht="13.8" hidden="false" customHeight="false" outlineLevel="0" collapsed="false">
      <c r="A172" s="10" t="s">
        <v>189</v>
      </c>
      <c r="B172" s="11"/>
      <c r="E172" s="2" t="n">
        <f aca="false">IF(COUNTIF(Журнал_образцов!A155:A2809,A172)=G172,0,1)</f>
        <v>0</v>
      </c>
    </row>
    <row r="173" customFormat="false" ht="13.8" hidden="false" customHeight="false" outlineLevel="0" collapsed="false">
      <c r="A173" s="10" t="s">
        <v>190</v>
      </c>
      <c r="B173" s="11"/>
      <c r="E173" s="2" t="n">
        <f aca="false">IF(COUNTIF(Журнал_образцов!A156:A2810,A173)=G173,0,1)</f>
        <v>0</v>
      </c>
    </row>
    <row r="174" customFormat="false" ht="13.8" hidden="false" customHeight="false" outlineLevel="0" collapsed="false">
      <c r="A174" s="10" t="s">
        <v>191</v>
      </c>
      <c r="B174" s="11"/>
      <c r="E174" s="2" t="n">
        <f aca="false">IF(COUNTIF(Журнал_образцов!A157:A2811,A174)=G174,0,1)</f>
        <v>0</v>
      </c>
    </row>
    <row r="175" customFormat="false" ht="13.8" hidden="false" customHeight="false" outlineLevel="0" collapsed="false">
      <c r="A175" s="10" t="s">
        <v>192</v>
      </c>
      <c r="B175" s="11"/>
      <c r="E175" s="2" t="n">
        <f aca="false">IF(COUNTIF(Журнал_образцов!A158:A2812,A175)=G175,0,1)</f>
        <v>0</v>
      </c>
    </row>
    <row r="176" customFormat="false" ht="13.8" hidden="false" customHeight="false" outlineLevel="0" collapsed="false">
      <c r="A176" s="10" t="s">
        <v>193</v>
      </c>
      <c r="B176" s="11"/>
      <c r="E176" s="2" t="n">
        <f aca="false">IF(COUNTIF(Журнал_образцов!A159:A2813,A176)=G176,0,1)</f>
        <v>0</v>
      </c>
    </row>
    <row r="177" customFormat="false" ht="13.8" hidden="false" customHeight="false" outlineLevel="0" collapsed="false">
      <c r="A177" s="10" t="s">
        <v>194</v>
      </c>
      <c r="B177" s="11"/>
      <c r="E177" s="2" t="n">
        <f aca="false">IF(COUNTIF(Журнал_образцов!A160:A2814,A177)=G177,0,1)</f>
        <v>0</v>
      </c>
    </row>
    <row r="178" customFormat="false" ht="13.8" hidden="false" customHeight="false" outlineLevel="0" collapsed="false">
      <c r="A178" s="10" t="s">
        <v>195</v>
      </c>
      <c r="B178" s="11"/>
      <c r="E178" s="2" t="n">
        <f aca="false">IF(COUNTIF(Журнал_образцов!A161:A2815,A178)=G178,0,1)</f>
        <v>0</v>
      </c>
    </row>
    <row r="179" customFormat="false" ht="13.8" hidden="false" customHeight="false" outlineLevel="0" collapsed="false">
      <c r="A179" s="10" t="s">
        <v>196</v>
      </c>
      <c r="B179" s="11"/>
      <c r="E179" s="2" t="n">
        <f aca="false">IF(COUNTIF(Журнал_образцов!A162:A2816,A179)=G179,0,1)</f>
        <v>0</v>
      </c>
    </row>
    <row r="180" customFormat="false" ht="13.8" hidden="false" customHeight="false" outlineLevel="0" collapsed="false">
      <c r="A180" s="10" t="s">
        <v>197</v>
      </c>
      <c r="B180" s="11"/>
      <c r="E180" s="2" t="n">
        <f aca="false">IF(COUNTIF(Журнал_образцов!A163:A2817,A180)=G180,0,1)</f>
        <v>0</v>
      </c>
    </row>
    <row r="181" customFormat="false" ht="13.8" hidden="false" customHeight="false" outlineLevel="0" collapsed="false">
      <c r="A181" s="10" t="s">
        <v>198</v>
      </c>
      <c r="B181" s="11"/>
      <c r="E181" s="2" t="n">
        <f aca="false">IF(COUNTIF(Журнал_образцов!A164:A2818,A181)=G181,0,1)</f>
        <v>0</v>
      </c>
    </row>
    <row r="182" customFormat="false" ht="13.8" hidden="false" customHeight="false" outlineLevel="0" collapsed="false">
      <c r="A182" s="10" t="s">
        <v>199</v>
      </c>
      <c r="B182" s="11"/>
      <c r="E182" s="2" t="n">
        <f aca="false">IF(COUNTIF(Журнал_образцов!A165:A2819,A182)=G182,0,1)</f>
        <v>0</v>
      </c>
    </row>
    <row r="183" customFormat="false" ht="13.8" hidden="false" customHeight="false" outlineLevel="0" collapsed="false">
      <c r="A183" s="10" t="s">
        <v>200</v>
      </c>
      <c r="B183" s="11"/>
      <c r="E183" s="2" t="n">
        <f aca="false">IF(COUNTIF(Журнал_образцов!A166:A2820,A183)=G183,0,1)</f>
        <v>0</v>
      </c>
    </row>
    <row r="184" customFormat="false" ht="13.8" hidden="false" customHeight="false" outlineLevel="0" collapsed="false">
      <c r="A184" s="10" t="s">
        <v>201</v>
      </c>
      <c r="B184" s="11"/>
      <c r="E184" s="2" t="n">
        <f aca="false">IF(COUNTIF(Журнал_образцов!A167:A2821,A184)=G184,0,1)</f>
        <v>0</v>
      </c>
    </row>
    <row r="185" customFormat="false" ht="13.8" hidden="false" customHeight="false" outlineLevel="0" collapsed="false">
      <c r="A185" s="10" t="s">
        <v>202</v>
      </c>
      <c r="B185" s="11"/>
      <c r="E185" s="2" t="n">
        <f aca="false">IF(COUNTIF(Журнал_образцов!A168:A2822,A185)=G185,0,1)</f>
        <v>0</v>
      </c>
    </row>
    <row r="186" customFormat="false" ht="13.8" hidden="false" customHeight="false" outlineLevel="0" collapsed="false">
      <c r="A186" s="10" t="s">
        <v>203</v>
      </c>
      <c r="B186" s="11"/>
      <c r="E186" s="2" t="n">
        <f aca="false">IF(COUNTIF(Журнал_образцов!A169:A2823,A186)=G186,0,1)</f>
        <v>0</v>
      </c>
    </row>
    <row r="187" customFormat="false" ht="13.8" hidden="false" customHeight="false" outlineLevel="0" collapsed="false">
      <c r="A187" s="10" t="s">
        <v>204</v>
      </c>
      <c r="B187" s="11"/>
      <c r="E187" s="2" t="n">
        <f aca="false">IF(COUNTIF(Журнал_образцов!A170:A2824,A187)=G187,0,1)</f>
        <v>0</v>
      </c>
    </row>
    <row r="188" customFormat="false" ht="13.8" hidden="false" customHeight="false" outlineLevel="0" collapsed="false">
      <c r="A188" s="10" t="s">
        <v>205</v>
      </c>
      <c r="B188" s="11"/>
      <c r="E188" s="2" t="n">
        <f aca="false">IF(COUNTIF(Журнал_образцов!A171:A2825,A188)=G188,0,1)</f>
        <v>0</v>
      </c>
    </row>
    <row r="189" customFormat="false" ht="13.8" hidden="false" customHeight="false" outlineLevel="0" collapsed="false">
      <c r="A189" s="10" t="s">
        <v>206</v>
      </c>
      <c r="B189" s="11"/>
      <c r="E189" s="2" t="n">
        <f aca="false">IF(COUNTIF(Журнал_образцов!A172:A2826,A189)=G189,0,1)</f>
        <v>0</v>
      </c>
    </row>
    <row r="190" customFormat="false" ht="13.8" hidden="false" customHeight="false" outlineLevel="0" collapsed="false">
      <c r="A190" s="10" t="s">
        <v>207</v>
      </c>
      <c r="B190" s="11"/>
      <c r="E190" s="2" t="n">
        <f aca="false">IF(COUNTIF(Журнал_образцов!A173:A2827,A190)=G190,0,1)</f>
        <v>0</v>
      </c>
    </row>
    <row r="191" customFormat="false" ht="13.8" hidden="false" customHeight="false" outlineLevel="0" collapsed="false">
      <c r="A191" s="10" t="s">
        <v>208</v>
      </c>
      <c r="B191" s="11"/>
      <c r="E191" s="2" t="n">
        <f aca="false">IF(COUNTIF(Журнал_образцов!A174:A2828,A191)=G191,0,1)</f>
        <v>0</v>
      </c>
    </row>
    <row r="192" customFormat="false" ht="13.8" hidden="false" customHeight="false" outlineLevel="0" collapsed="false">
      <c r="A192" s="10" t="s">
        <v>209</v>
      </c>
      <c r="B192" s="11"/>
      <c r="E192" s="2" t="n">
        <f aca="false">IF(COUNTIF(Журнал_образцов!A175:A2829,A192)=G192,0,1)</f>
        <v>0</v>
      </c>
    </row>
    <row r="193" customFormat="false" ht="13.8" hidden="false" customHeight="false" outlineLevel="0" collapsed="false">
      <c r="A193" s="10" t="s">
        <v>210</v>
      </c>
      <c r="B193" s="11"/>
      <c r="E193" s="2" t="n">
        <f aca="false">IF(COUNTIF(Журнал_образцов!A176:A2830,A193)=G193,0,1)</f>
        <v>0</v>
      </c>
    </row>
    <row r="194" customFormat="false" ht="13.8" hidden="false" customHeight="false" outlineLevel="0" collapsed="false">
      <c r="A194" s="10" t="s">
        <v>211</v>
      </c>
      <c r="B194" s="11"/>
      <c r="E194" s="2" t="n">
        <f aca="false">IF(COUNTIF(Журнал_образцов!A177:A2831,A194)=G194,0,1)</f>
        <v>0</v>
      </c>
    </row>
    <row r="195" customFormat="false" ht="13.8" hidden="false" customHeight="false" outlineLevel="0" collapsed="false">
      <c r="A195" s="10" t="s">
        <v>212</v>
      </c>
      <c r="B195" s="11"/>
      <c r="E195" s="2" t="n">
        <f aca="false">IF(COUNTIF(Журнал_образцов!A178:A2832,A195)=G195,0,1)</f>
        <v>0</v>
      </c>
    </row>
    <row r="196" customFormat="false" ht="13.8" hidden="false" customHeight="false" outlineLevel="0" collapsed="false">
      <c r="A196" s="10" t="s">
        <v>213</v>
      </c>
      <c r="B196" s="11"/>
      <c r="E196" s="2" t="n">
        <f aca="false">IF(COUNTIF(Журнал_образцов!A179:A2833,A196)=G196,0,1)</f>
        <v>0</v>
      </c>
    </row>
    <row r="197" customFormat="false" ht="13.8" hidden="false" customHeight="false" outlineLevel="0" collapsed="false">
      <c r="A197" s="10" t="s">
        <v>214</v>
      </c>
      <c r="B197" s="11"/>
      <c r="E197" s="2" t="n">
        <f aca="false">IF(COUNTIF(Журнал_образцов!A180:A2834,A197)=G197,0,1)</f>
        <v>0</v>
      </c>
    </row>
    <row r="198" customFormat="false" ht="13.8" hidden="false" customHeight="false" outlineLevel="0" collapsed="false">
      <c r="A198" s="10" t="s">
        <v>215</v>
      </c>
      <c r="B198" s="11"/>
      <c r="E198" s="2" t="n">
        <f aca="false">IF(COUNTIF(Журнал_образцов!A181:A2835,A198)=G198,0,1)</f>
        <v>0</v>
      </c>
    </row>
    <row r="199" customFormat="false" ht="13.8" hidden="false" customHeight="false" outlineLevel="0" collapsed="false">
      <c r="A199" s="10" t="s">
        <v>216</v>
      </c>
      <c r="B199" s="11"/>
      <c r="E199" s="2" t="n">
        <f aca="false">IF(COUNTIF(Журнал_образцов!A182:A2836,A199)=G199,0,1)</f>
        <v>0</v>
      </c>
    </row>
    <row r="200" customFormat="false" ht="13.8" hidden="false" customHeight="false" outlineLevel="0" collapsed="false">
      <c r="A200" s="10" t="s">
        <v>217</v>
      </c>
      <c r="B200" s="11"/>
      <c r="E200" s="2" t="n">
        <f aca="false">IF(COUNTIF(Журнал_образцов!A183:A2837,A200)=G200,0,1)</f>
        <v>0</v>
      </c>
    </row>
    <row r="201" customFormat="false" ht="13.8" hidden="false" customHeight="false" outlineLevel="0" collapsed="false">
      <c r="A201" s="10" t="s">
        <v>218</v>
      </c>
      <c r="B201" s="11"/>
      <c r="E201" s="2" t="n">
        <f aca="false">IF(COUNTIF(Журнал_образцов!A184:A2838,A201)=G201,0,1)</f>
        <v>0</v>
      </c>
    </row>
    <row r="202" customFormat="false" ht="13.8" hidden="false" customHeight="false" outlineLevel="0" collapsed="false">
      <c r="A202" s="10" t="s">
        <v>219</v>
      </c>
      <c r="B202" s="11"/>
      <c r="E202" s="2" t="n">
        <f aca="false">IF(COUNTIF(Журнал_образцов!A185:A2839,A202)=G202,0,1)</f>
        <v>0</v>
      </c>
    </row>
    <row r="203" customFormat="false" ht="13.8" hidden="false" customHeight="false" outlineLevel="0" collapsed="false">
      <c r="A203" s="10" t="s">
        <v>220</v>
      </c>
      <c r="B203" s="11"/>
      <c r="E203" s="2" t="n">
        <f aca="false">IF(COUNTIF(Журнал_образцов!A186:A2840,A203)=G203,0,1)</f>
        <v>0</v>
      </c>
    </row>
    <row r="204" customFormat="false" ht="13.8" hidden="false" customHeight="false" outlineLevel="0" collapsed="false">
      <c r="A204" s="10" t="s">
        <v>221</v>
      </c>
      <c r="B204" s="11"/>
      <c r="E204" s="2" t="n">
        <f aca="false">IF(COUNTIF(Журнал_образцов!A187:A2841,A204)=G204,0,1)</f>
        <v>0</v>
      </c>
    </row>
    <row r="205" customFormat="false" ht="13.8" hidden="false" customHeight="false" outlineLevel="0" collapsed="false">
      <c r="A205" s="10" t="s">
        <v>222</v>
      </c>
      <c r="B205" s="11"/>
      <c r="E205" s="2" t="n">
        <f aca="false">IF(COUNTIF(Журнал_образцов!A188:A2842,A205)=G205,0,1)</f>
        <v>0</v>
      </c>
    </row>
    <row r="206" customFormat="false" ht="13.8" hidden="false" customHeight="false" outlineLevel="0" collapsed="false">
      <c r="A206" s="10" t="s">
        <v>223</v>
      </c>
      <c r="B206" s="11"/>
      <c r="E206" s="2" t="n">
        <f aca="false">IF(COUNTIF(Журнал_образцов!A189:A2843,A206)=G206,0,1)</f>
        <v>0</v>
      </c>
    </row>
    <row r="207" customFormat="false" ht="13.8" hidden="false" customHeight="false" outlineLevel="0" collapsed="false">
      <c r="A207" s="10" t="s">
        <v>224</v>
      </c>
      <c r="B207" s="11"/>
      <c r="E207" s="2" t="n">
        <f aca="false">IF(COUNTIF(Журнал_образцов!A190:A2844,A207)=G207,0,1)</f>
        <v>0</v>
      </c>
    </row>
    <row r="208" customFormat="false" ht="13.8" hidden="false" customHeight="false" outlineLevel="0" collapsed="false">
      <c r="A208" s="10" t="s">
        <v>225</v>
      </c>
      <c r="B208" s="11"/>
      <c r="E208" s="2" t="n">
        <f aca="false">IF(COUNTIF(Журнал_образцов!A191:A2845,A208)=G208,0,1)</f>
        <v>0</v>
      </c>
    </row>
    <row r="209" customFormat="false" ht="13.8" hidden="false" customHeight="false" outlineLevel="0" collapsed="false">
      <c r="A209" s="10" t="s">
        <v>226</v>
      </c>
      <c r="B209" s="11"/>
      <c r="E209" s="2" t="n">
        <f aca="false">IF(COUNTIF(Журнал_образцов!A192:A2846,A209)=G209,0,1)</f>
        <v>0</v>
      </c>
    </row>
    <row r="210" customFormat="false" ht="13.8" hidden="false" customHeight="false" outlineLevel="0" collapsed="false">
      <c r="A210" s="10" t="s">
        <v>227</v>
      </c>
      <c r="B210" s="11"/>
      <c r="E210" s="2" t="n">
        <f aca="false">IF(COUNTIF(Журнал_образцов!A193:A2847,A210)=G210,0,1)</f>
        <v>0</v>
      </c>
    </row>
    <row r="211" customFormat="false" ht="13.8" hidden="false" customHeight="false" outlineLevel="0" collapsed="false">
      <c r="A211" s="10" t="s">
        <v>228</v>
      </c>
      <c r="B211" s="11"/>
      <c r="E211" s="2" t="n">
        <f aca="false">IF(COUNTIF(Журнал_образцов!A194:A2848,A211)=G211,0,1)</f>
        <v>0</v>
      </c>
    </row>
    <row r="212" customFormat="false" ht="13.8" hidden="false" customHeight="false" outlineLevel="0" collapsed="false">
      <c r="A212" s="10" t="s">
        <v>229</v>
      </c>
      <c r="B212" s="11"/>
      <c r="E212" s="2" t="n">
        <f aca="false">IF(COUNTIF(Журнал_образцов!A195:A2849,A212)=G212,0,1)</f>
        <v>0</v>
      </c>
    </row>
    <row r="213" customFormat="false" ht="13.8" hidden="false" customHeight="false" outlineLevel="0" collapsed="false">
      <c r="A213" s="10" t="s">
        <v>230</v>
      </c>
      <c r="B213" s="11"/>
      <c r="E213" s="2" t="n">
        <f aca="false">IF(COUNTIF(Журнал_образцов!A196:A2850,A213)=G213,0,1)</f>
        <v>0</v>
      </c>
    </row>
    <row r="214" customFormat="false" ht="13.8" hidden="false" customHeight="false" outlineLevel="0" collapsed="false">
      <c r="A214" s="10" t="s">
        <v>231</v>
      </c>
      <c r="B214" s="11"/>
      <c r="E214" s="2" t="n">
        <f aca="false">IF(COUNTIF(Журнал_образцов!A197:A2851,A214)=G214,0,1)</f>
        <v>0</v>
      </c>
    </row>
    <row r="215" customFormat="false" ht="13.8" hidden="false" customHeight="false" outlineLevel="0" collapsed="false">
      <c r="A215" s="10" t="s">
        <v>232</v>
      </c>
      <c r="B215" s="11"/>
      <c r="E215" s="2" t="n">
        <f aca="false">IF(COUNTIF(Журнал_образцов!A198:A2852,A215)=G215,0,1)</f>
        <v>0</v>
      </c>
    </row>
    <row r="216" customFormat="false" ht="13.8" hidden="false" customHeight="false" outlineLevel="0" collapsed="false">
      <c r="A216" s="10" t="s">
        <v>233</v>
      </c>
      <c r="B216" s="11"/>
      <c r="E216" s="2" t="n">
        <f aca="false">IF(COUNTIF(Журнал_образцов!A199:A2853,A216)=G216,0,1)</f>
        <v>0</v>
      </c>
    </row>
    <row r="217" customFormat="false" ht="13.8" hidden="false" customHeight="false" outlineLevel="0" collapsed="false">
      <c r="A217" s="10" t="s">
        <v>234</v>
      </c>
      <c r="B217" s="11"/>
      <c r="E217" s="2" t="n">
        <f aca="false">IF(COUNTIF(Журнал_образцов!A200:A2854,A217)=G217,0,1)</f>
        <v>0</v>
      </c>
    </row>
    <row r="218" customFormat="false" ht="13.8" hidden="false" customHeight="false" outlineLevel="0" collapsed="false">
      <c r="A218" s="10" t="s">
        <v>235</v>
      </c>
      <c r="B218" s="11"/>
      <c r="E218" s="2" t="n">
        <f aca="false">IF(COUNTIF(Журнал_образцов!A201:A2855,A218)=G218,0,1)</f>
        <v>0</v>
      </c>
    </row>
    <row r="219" customFormat="false" ht="13.8" hidden="false" customHeight="false" outlineLevel="0" collapsed="false">
      <c r="A219" s="10" t="s">
        <v>236</v>
      </c>
      <c r="B219" s="11"/>
      <c r="E219" s="2" t="n">
        <f aca="false">IF(COUNTIF(Журнал_образцов!A202:A2856,A219)=G219,0,1)</f>
        <v>0</v>
      </c>
    </row>
    <row r="220" customFormat="false" ht="13.8" hidden="false" customHeight="false" outlineLevel="0" collapsed="false">
      <c r="A220" s="10" t="s">
        <v>237</v>
      </c>
      <c r="B220" s="11"/>
      <c r="E220" s="2" t="n">
        <f aca="false">IF(COUNTIF(Журнал_образцов!A203:A2857,A220)=G220,0,1)</f>
        <v>0</v>
      </c>
    </row>
    <row r="221" customFormat="false" ht="13.8" hidden="false" customHeight="false" outlineLevel="0" collapsed="false">
      <c r="A221" s="10" t="s">
        <v>238</v>
      </c>
      <c r="B221" s="11"/>
      <c r="E221" s="2" t="n">
        <f aca="false">IF(COUNTIF(Журнал_образцов!A204:A2858,A221)=G221,0,1)</f>
        <v>0</v>
      </c>
    </row>
    <row r="222" customFormat="false" ht="13.8" hidden="false" customHeight="false" outlineLevel="0" collapsed="false">
      <c r="A222" s="10" t="s">
        <v>239</v>
      </c>
      <c r="B222" s="11"/>
      <c r="E222" s="2" t="n">
        <f aca="false">IF(COUNTIF(Журнал_образцов!A205:A2859,A222)=G222,0,1)</f>
        <v>0</v>
      </c>
    </row>
    <row r="223" customFormat="false" ht="13.8" hidden="false" customHeight="false" outlineLevel="0" collapsed="false">
      <c r="A223" s="10" t="s">
        <v>240</v>
      </c>
      <c r="B223" s="11"/>
      <c r="E223" s="2" t="n">
        <f aca="false">IF(COUNTIF(Журнал_образцов!A206:A2860,A223)=G223,0,1)</f>
        <v>0</v>
      </c>
    </row>
    <row r="224" customFormat="false" ht="13.8" hidden="false" customHeight="false" outlineLevel="0" collapsed="false">
      <c r="A224" s="10" t="s">
        <v>241</v>
      </c>
      <c r="B224" s="11"/>
      <c r="E224" s="2" t="n">
        <f aca="false">IF(COUNTIF(Журнал_образцов!A207:A2861,A224)=G224,0,1)</f>
        <v>0</v>
      </c>
    </row>
    <row r="225" customFormat="false" ht="13.8" hidden="false" customHeight="false" outlineLevel="0" collapsed="false">
      <c r="A225" s="10" t="s">
        <v>242</v>
      </c>
      <c r="B225" s="11"/>
      <c r="E225" s="2" t="n">
        <f aca="false">IF(COUNTIF(Журнал_образцов!A208:A2862,A225)=G225,0,1)</f>
        <v>0</v>
      </c>
    </row>
    <row r="226" customFormat="false" ht="13.8" hidden="false" customHeight="false" outlineLevel="0" collapsed="false">
      <c r="A226" s="10" t="s">
        <v>243</v>
      </c>
      <c r="B226" s="11"/>
      <c r="E226" s="2" t="n">
        <f aca="false">IF(COUNTIF(Журнал_образцов!A209:A2863,A226)=G226,0,1)</f>
        <v>0</v>
      </c>
    </row>
    <row r="227" customFormat="false" ht="13.8" hidden="false" customHeight="false" outlineLevel="0" collapsed="false">
      <c r="A227" s="10" t="s">
        <v>244</v>
      </c>
      <c r="B227" s="11"/>
      <c r="E227" s="2" t="n">
        <f aca="false">IF(COUNTIF(Журнал_образцов!A210:A2864,A227)=G227,0,1)</f>
        <v>0</v>
      </c>
    </row>
    <row r="228" customFormat="false" ht="13.8" hidden="false" customHeight="false" outlineLevel="0" collapsed="false">
      <c r="A228" s="10" t="s">
        <v>245</v>
      </c>
      <c r="B228" s="11"/>
      <c r="E228" s="2" t="n">
        <f aca="false">IF(COUNTIF(Журнал_образцов!A211:A2865,A228)=G228,0,1)</f>
        <v>0</v>
      </c>
    </row>
    <row r="229" customFormat="false" ht="13.8" hidden="false" customHeight="false" outlineLevel="0" collapsed="false">
      <c r="A229" s="10" t="s">
        <v>246</v>
      </c>
      <c r="B229" s="11"/>
      <c r="E229" s="2" t="n">
        <f aca="false">IF(COUNTIF(Журнал_образцов!A212:A2866,A229)=G229,0,1)</f>
        <v>0</v>
      </c>
    </row>
    <row r="230" customFormat="false" ht="13.8" hidden="false" customHeight="false" outlineLevel="0" collapsed="false">
      <c r="A230" s="10" t="s">
        <v>247</v>
      </c>
      <c r="B230" s="11"/>
      <c r="E230" s="2" t="n">
        <f aca="false">IF(COUNTIF(Журнал_образцов!A213:A2867,A230)=G230,0,1)</f>
        <v>0</v>
      </c>
    </row>
    <row r="231" customFormat="false" ht="13.8" hidden="false" customHeight="false" outlineLevel="0" collapsed="false">
      <c r="A231" s="10" t="s">
        <v>248</v>
      </c>
      <c r="B231" s="11"/>
      <c r="E231" s="2" t="n">
        <f aca="false">IF(COUNTIF(Журнал_образцов!A214:A2868,A231)=G231,0,1)</f>
        <v>0</v>
      </c>
    </row>
    <row r="232" customFormat="false" ht="13.8" hidden="false" customHeight="false" outlineLevel="0" collapsed="false">
      <c r="A232" s="10" t="s">
        <v>249</v>
      </c>
      <c r="B232" s="11"/>
      <c r="E232" s="2" t="n">
        <f aca="false">IF(COUNTIF(Журнал_образцов!A215:A2869,A232)=G232,0,1)</f>
        <v>0</v>
      </c>
    </row>
    <row r="233" customFormat="false" ht="13.8" hidden="false" customHeight="false" outlineLevel="0" collapsed="false">
      <c r="A233" s="10" t="s">
        <v>250</v>
      </c>
      <c r="B233" s="11"/>
      <c r="E233" s="2" t="n">
        <f aca="false">IF(COUNTIF(Журнал_образцов!A216:A2870,A233)=G233,0,1)</f>
        <v>0</v>
      </c>
    </row>
    <row r="234" customFormat="false" ht="13.8" hidden="false" customHeight="false" outlineLevel="0" collapsed="false">
      <c r="A234" s="10" t="s">
        <v>251</v>
      </c>
      <c r="B234" s="11"/>
      <c r="E234" s="2" t="n">
        <f aca="false">IF(COUNTIF(Журнал_образцов!A217:A2871,A234)=G234,0,1)</f>
        <v>0</v>
      </c>
    </row>
    <row r="235" customFormat="false" ht="13.8" hidden="false" customHeight="false" outlineLevel="0" collapsed="false">
      <c r="A235" s="10" t="s">
        <v>252</v>
      </c>
      <c r="B235" s="11"/>
      <c r="E235" s="2" t="n">
        <f aca="false">IF(COUNTIF(Журнал_образцов!A218:A2872,A235)=G235,0,1)</f>
        <v>0</v>
      </c>
    </row>
    <row r="236" customFormat="false" ht="13.8" hidden="false" customHeight="false" outlineLevel="0" collapsed="false">
      <c r="A236" s="10" t="s">
        <v>253</v>
      </c>
      <c r="B236" s="11"/>
      <c r="E236" s="2" t="n">
        <f aca="false">IF(COUNTIF(Журнал_образцов!A219:A2873,A236)=G236,0,1)</f>
        <v>0</v>
      </c>
    </row>
    <row r="237" customFormat="false" ht="13.8" hidden="false" customHeight="false" outlineLevel="0" collapsed="false">
      <c r="A237" s="10" t="s">
        <v>254</v>
      </c>
      <c r="B237" s="11"/>
      <c r="E237" s="2" t="n">
        <f aca="false">IF(COUNTIF(Журнал_образцов!A220:A2874,A237)=G237,0,1)</f>
        <v>0</v>
      </c>
    </row>
    <row r="238" customFormat="false" ht="13.8" hidden="false" customHeight="false" outlineLevel="0" collapsed="false">
      <c r="A238" s="10" t="s">
        <v>255</v>
      </c>
      <c r="B238" s="11"/>
      <c r="E238" s="2" t="n">
        <f aca="false">IF(COUNTIF(Журнал_образцов!A221:A2875,A238)=G238,0,1)</f>
        <v>0</v>
      </c>
    </row>
    <row r="239" customFormat="false" ht="13.8" hidden="false" customHeight="false" outlineLevel="0" collapsed="false">
      <c r="A239" s="10" t="s">
        <v>256</v>
      </c>
      <c r="B239" s="11"/>
      <c r="E239" s="2" t="n">
        <f aca="false">IF(COUNTIF(Журнал_образцов!A222:A2876,A239)=G239,0,1)</f>
        <v>0</v>
      </c>
    </row>
    <row r="240" customFormat="false" ht="13.8" hidden="false" customHeight="false" outlineLevel="0" collapsed="false">
      <c r="A240" s="10" t="s">
        <v>257</v>
      </c>
      <c r="B240" s="11"/>
      <c r="E240" s="2" t="n">
        <f aca="false">IF(COUNTIF(Журнал_образцов!A223:A2877,A240)=G240,0,1)</f>
        <v>0</v>
      </c>
    </row>
    <row r="241" customFormat="false" ht="13.8" hidden="false" customHeight="false" outlineLevel="0" collapsed="false">
      <c r="A241" s="10" t="s">
        <v>258</v>
      </c>
      <c r="B241" s="11"/>
      <c r="E241" s="2" t="n">
        <f aca="false">IF(COUNTIF(Журнал_образцов!A224:A2878,A241)=G241,0,1)</f>
        <v>0</v>
      </c>
    </row>
    <row r="242" customFormat="false" ht="13.8" hidden="false" customHeight="false" outlineLevel="0" collapsed="false">
      <c r="A242" s="10" t="s">
        <v>259</v>
      </c>
      <c r="B242" s="11"/>
      <c r="E242" s="2" t="n">
        <f aca="false">IF(COUNTIF(Журнал_образцов!A225:A2879,A242)=G242,0,1)</f>
        <v>0</v>
      </c>
    </row>
    <row r="243" customFormat="false" ht="13.8" hidden="false" customHeight="false" outlineLevel="0" collapsed="false">
      <c r="A243" s="10" t="s">
        <v>260</v>
      </c>
      <c r="B243" s="11"/>
      <c r="E243" s="2" t="n">
        <f aca="false">IF(COUNTIF(Журнал_образцов!A226:A2880,A243)=G243,0,1)</f>
        <v>0</v>
      </c>
    </row>
    <row r="244" customFormat="false" ht="13.8" hidden="false" customHeight="false" outlineLevel="0" collapsed="false">
      <c r="A244" s="10" t="s">
        <v>261</v>
      </c>
      <c r="B244" s="11"/>
      <c r="E244" s="2" t="n">
        <f aca="false">IF(COUNTIF(Журнал_образцов!A227:A2881,A244)=G244,0,1)</f>
        <v>0</v>
      </c>
    </row>
    <row r="245" customFormat="false" ht="13.8" hidden="false" customHeight="false" outlineLevel="0" collapsed="false">
      <c r="A245" s="10" t="s">
        <v>262</v>
      </c>
      <c r="B245" s="11"/>
      <c r="E245" s="2" t="n">
        <f aca="false">IF(COUNTIF(Журнал_образцов!A228:A2882,A245)=G245,0,1)</f>
        <v>0</v>
      </c>
    </row>
    <row r="246" customFormat="false" ht="13.8" hidden="false" customHeight="false" outlineLevel="0" collapsed="false">
      <c r="A246" s="10" t="s">
        <v>263</v>
      </c>
      <c r="B246" s="11"/>
      <c r="E246" s="2" t="n">
        <f aca="false">IF(COUNTIF(Журнал_образцов!A229:A2883,A246)=G246,0,1)</f>
        <v>0</v>
      </c>
    </row>
    <row r="247" customFormat="false" ht="13.8" hidden="false" customHeight="false" outlineLevel="0" collapsed="false">
      <c r="A247" s="10" t="s">
        <v>264</v>
      </c>
      <c r="B247" s="11"/>
      <c r="E247" s="2" t="n">
        <f aca="false">IF(COUNTIF(Журнал_образцов!A230:A2884,A247)=G247,0,1)</f>
        <v>0</v>
      </c>
    </row>
    <row r="248" customFormat="false" ht="13.8" hidden="false" customHeight="false" outlineLevel="0" collapsed="false">
      <c r="A248" s="10" t="s">
        <v>265</v>
      </c>
      <c r="B248" s="11"/>
      <c r="E248" s="2" t="n">
        <f aca="false">IF(COUNTIF(Журнал_образцов!A231:A2885,A248)=G248,0,1)</f>
        <v>0</v>
      </c>
    </row>
    <row r="249" customFormat="false" ht="13.8" hidden="false" customHeight="false" outlineLevel="0" collapsed="false">
      <c r="A249" s="10" t="s">
        <v>266</v>
      </c>
      <c r="B249" s="11"/>
      <c r="E249" s="2" t="n">
        <f aca="false">IF(COUNTIF(Журнал_образцов!A232:A2886,A249)=G249,0,1)</f>
        <v>0</v>
      </c>
    </row>
    <row r="250" customFormat="false" ht="13.8" hidden="false" customHeight="false" outlineLevel="0" collapsed="false">
      <c r="A250" s="10" t="s">
        <v>267</v>
      </c>
      <c r="B250" s="11"/>
      <c r="E250" s="2" t="n">
        <f aca="false">IF(COUNTIF(Журнал_образцов!A233:A2887,A250)=G250,0,1)</f>
        <v>0</v>
      </c>
    </row>
    <row r="251" customFormat="false" ht="13.8" hidden="false" customHeight="false" outlineLevel="0" collapsed="false">
      <c r="A251" s="10" t="s">
        <v>268</v>
      </c>
      <c r="B251" s="11"/>
      <c r="E251" s="2" t="n">
        <f aca="false">IF(COUNTIF(Журнал_образцов!A234:A2888,A251)=G251,0,1)</f>
        <v>0</v>
      </c>
    </row>
    <row r="252" customFormat="false" ht="13.8" hidden="false" customHeight="false" outlineLevel="0" collapsed="false">
      <c r="A252" s="10" t="s">
        <v>269</v>
      </c>
      <c r="B252" s="11"/>
      <c r="E252" s="2" t="n">
        <f aca="false">IF(COUNTIF(Журнал_образцов!A235:A2889,A252)=G252,0,1)</f>
        <v>0</v>
      </c>
    </row>
    <row r="253" customFormat="false" ht="13.8" hidden="false" customHeight="false" outlineLevel="0" collapsed="false">
      <c r="A253" s="10" t="s">
        <v>270</v>
      </c>
      <c r="B253" s="11"/>
      <c r="E253" s="2" t="n">
        <f aca="false">IF(COUNTIF(Журнал_образцов!A236:A2890,A253)=G253,0,1)</f>
        <v>0</v>
      </c>
    </row>
    <row r="254" customFormat="false" ht="13.8" hidden="false" customHeight="false" outlineLevel="0" collapsed="false">
      <c r="A254" s="10" t="s">
        <v>271</v>
      </c>
      <c r="B254" s="11"/>
      <c r="E254" s="2" t="n">
        <f aca="false">IF(COUNTIF(Журнал_образцов!A237:A2891,A254)=G254,0,1)</f>
        <v>0</v>
      </c>
    </row>
    <row r="255" customFormat="false" ht="13.8" hidden="false" customHeight="false" outlineLevel="0" collapsed="false">
      <c r="A255" s="10" t="s">
        <v>272</v>
      </c>
      <c r="B255" s="11"/>
      <c r="E255" s="2" t="n">
        <f aca="false">IF(COUNTIF(Журнал_образцов!A238:A2892,A255)=G255,0,1)</f>
        <v>0</v>
      </c>
    </row>
    <row r="256" customFormat="false" ht="13.8" hidden="false" customHeight="false" outlineLevel="0" collapsed="false">
      <c r="A256" s="10" t="s">
        <v>273</v>
      </c>
      <c r="B256" s="11"/>
      <c r="E256" s="2" t="n">
        <f aca="false">IF(COUNTIF(Журнал_образцов!A239:A2893,A256)=G256,0,1)</f>
        <v>0</v>
      </c>
    </row>
    <row r="257" customFormat="false" ht="13.8" hidden="false" customHeight="false" outlineLevel="0" collapsed="false">
      <c r="A257" s="10" t="s">
        <v>274</v>
      </c>
      <c r="B257" s="11"/>
      <c r="E257" s="2" t="n">
        <f aca="false">IF(COUNTIF(Журнал_образцов!A240:A2894,A257)=G257,0,1)</f>
        <v>0</v>
      </c>
    </row>
    <row r="258" customFormat="false" ht="13.8" hidden="false" customHeight="false" outlineLevel="0" collapsed="false">
      <c r="A258" s="10" t="s">
        <v>275</v>
      </c>
      <c r="B258" s="11"/>
      <c r="E258" s="2" t="n">
        <f aca="false">IF(COUNTIF(Журнал_образцов!A241:A2895,A258)=G258,0,1)</f>
        <v>0</v>
      </c>
    </row>
    <row r="259" customFormat="false" ht="13.8" hidden="false" customHeight="false" outlineLevel="0" collapsed="false">
      <c r="A259" s="10" t="s">
        <v>276</v>
      </c>
      <c r="B259" s="11"/>
      <c r="E259" s="2" t="n">
        <f aca="false">IF(COUNTIF(Журнал_образцов!A242:A2896,A259)=G259,0,1)</f>
        <v>0</v>
      </c>
    </row>
    <row r="260" customFormat="false" ht="13.8" hidden="false" customHeight="false" outlineLevel="0" collapsed="false">
      <c r="A260" s="10" t="s">
        <v>277</v>
      </c>
      <c r="B260" s="11"/>
      <c r="E260" s="2" t="n">
        <f aca="false">IF(COUNTIF(Журнал_образцов!A243:A2897,A260)=G260,0,1)</f>
        <v>0</v>
      </c>
    </row>
    <row r="261" customFormat="false" ht="13.8" hidden="false" customHeight="false" outlineLevel="0" collapsed="false">
      <c r="A261" s="10" t="s">
        <v>278</v>
      </c>
      <c r="B261" s="11"/>
      <c r="E261" s="2" t="n">
        <f aca="false">IF(COUNTIF(Журнал_образцов!A244:A2898,A261)=G261,0,1)</f>
        <v>0</v>
      </c>
    </row>
    <row r="262" customFormat="false" ht="13.8" hidden="false" customHeight="false" outlineLevel="0" collapsed="false">
      <c r="A262" s="10" t="s">
        <v>279</v>
      </c>
      <c r="B262" s="11"/>
      <c r="E262" s="2" t="n">
        <f aca="false">IF(COUNTIF(Журнал_образцов!A245:A2899,A262)=G262,0,1)</f>
        <v>0</v>
      </c>
    </row>
    <row r="263" customFormat="false" ht="13.8" hidden="false" customHeight="false" outlineLevel="0" collapsed="false">
      <c r="A263" s="10" t="s">
        <v>280</v>
      </c>
      <c r="B263" s="11"/>
      <c r="E263" s="2" t="n">
        <f aca="false">IF(COUNTIF(Журнал_образцов!A246:A2900,A263)=G263,0,1)</f>
        <v>0</v>
      </c>
    </row>
    <row r="264" customFormat="false" ht="13.8" hidden="false" customHeight="false" outlineLevel="0" collapsed="false">
      <c r="A264" s="10" t="s">
        <v>281</v>
      </c>
      <c r="B264" s="11"/>
      <c r="E264" s="2" t="n">
        <f aca="false">IF(COUNTIF(Журнал_образцов!A247:A2901,A264)=G264,0,1)</f>
        <v>0</v>
      </c>
    </row>
    <row r="265" customFormat="false" ht="13.8" hidden="false" customHeight="false" outlineLevel="0" collapsed="false">
      <c r="A265" s="10" t="s">
        <v>282</v>
      </c>
      <c r="B265" s="11"/>
      <c r="E265" s="2" t="n">
        <f aca="false">IF(COUNTIF(Журнал_образцов!A248:A2902,A265)=G265,0,1)</f>
        <v>0</v>
      </c>
    </row>
    <row r="266" customFormat="false" ht="13.8" hidden="false" customHeight="false" outlineLevel="0" collapsed="false">
      <c r="A266" s="10" t="s">
        <v>283</v>
      </c>
      <c r="B266" s="11"/>
      <c r="E266" s="2" t="n">
        <f aca="false">IF(COUNTIF(Журнал_образцов!A249:A2903,A266)=G266,0,1)</f>
        <v>0</v>
      </c>
    </row>
    <row r="267" customFormat="false" ht="13.8" hidden="false" customHeight="false" outlineLevel="0" collapsed="false">
      <c r="A267" s="10" t="s">
        <v>284</v>
      </c>
      <c r="B267" s="11"/>
      <c r="E267" s="2" t="n">
        <f aca="false">IF(COUNTIF(Журнал_образцов!A250:A2904,A267)=G267,0,1)</f>
        <v>0</v>
      </c>
    </row>
    <row r="268" customFormat="false" ht="13.8" hidden="false" customHeight="false" outlineLevel="0" collapsed="false">
      <c r="A268" s="10" t="s">
        <v>285</v>
      </c>
      <c r="B268" s="11"/>
      <c r="E268" s="2" t="n">
        <f aca="false">IF(COUNTIF(Журнал_образцов!A251:A2905,A268)=G268,0,1)</f>
        <v>0</v>
      </c>
    </row>
    <row r="269" customFormat="false" ht="13.8" hidden="false" customHeight="false" outlineLevel="0" collapsed="false">
      <c r="A269" s="10" t="s">
        <v>286</v>
      </c>
      <c r="B269" s="11"/>
      <c r="E269" s="2" t="n">
        <f aca="false">IF(COUNTIF(Журнал_образцов!A252:A2906,A269)=G269,0,1)</f>
        <v>0</v>
      </c>
    </row>
    <row r="270" customFormat="false" ht="13.8" hidden="false" customHeight="false" outlineLevel="0" collapsed="false">
      <c r="A270" s="10" t="s">
        <v>287</v>
      </c>
      <c r="B270" s="11"/>
      <c r="E270" s="2" t="n">
        <f aca="false">IF(COUNTIF(Журнал_образцов!A253:A2907,A270)=G270,0,1)</f>
        <v>0</v>
      </c>
    </row>
    <row r="271" customFormat="false" ht="13.8" hidden="false" customHeight="false" outlineLevel="0" collapsed="false">
      <c r="A271" s="10" t="s">
        <v>288</v>
      </c>
      <c r="B271" s="11"/>
      <c r="E271" s="2" t="n">
        <f aca="false">IF(COUNTIF(Журнал_образцов!A254:A2908,A271)=G271,0,1)</f>
        <v>0</v>
      </c>
    </row>
    <row r="272" customFormat="false" ht="13.8" hidden="false" customHeight="false" outlineLevel="0" collapsed="false">
      <c r="A272" s="10" t="s">
        <v>289</v>
      </c>
      <c r="B272" s="11"/>
      <c r="E272" s="2" t="n">
        <f aca="false">IF(COUNTIF(Журнал_образцов!A255:A2909,A272)=G272,0,1)</f>
        <v>0</v>
      </c>
    </row>
    <row r="273" customFormat="false" ht="13.8" hidden="false" customHeight="false" outlineLevel="0" collapsed="false">
      <c r="A273" s="10" t="s">
        <v>290</v>
      </c>
      <c r="B273" s="11"/>
      <c r="E273" s="2" t="n">
        <f aca="false">IF(COUNTIF(Журнал_образцов!A256:A2910,A273)=G273,0,1)</f>
        <v>0</v>
      </c>
    </row>
    <row r="274" customFormat="false" ht="13.8" hidden="false" customHeight="false" outlineLevel="0" collapsed="false">
      <c r="A274" s="10" t="s">
        <v>291</v>
      </c>
      <c r="B274" s="11"/>
      <c r="E274" s="2" t="n">
        <f aca="false">IF(COUNTIF(Журнал_образцов!A257:A2911,A274)=G274,0,1)</f>
        <v>0</v>
      </c>
    </row>
    <row r="275" customFormat="false" ht="13.8" hidden="false" customHeight="false" outlineLevel="0" collapsed="false">
      <c r="A275" s="10" t="s">
        <v>292</v>
      </c>
      <c r="B275" s="11"/>
      <c r="E275" s="2" t="n">
        <f aca="false">IF(COUNTIF(Журнал_образцов!A258:A2912,A275)=G275,0,1)</f>
        <v>0</v>
      </c>
    </row>
    <row r="276" customFormat="false" ht="13.8" hidden="false" customHeight="false" outlineLevel="0" collapsed="false">
      <c r="A276" s="10" t="s">
        <v>293</v>
      </c>
      <c r="B276" s="11"/>
      <c r="E276" s="2" t="n">
        <f aca="false">IF(COUNTIF(Журнал_образцов!A259:A2913,A276)=G276,0,1)</f>
        <v>0</v>
      </c>
    </row>
    <row r="277" customFormat="false" ht="13.8" hidden="false" customHeight="false" outlineLevel="0" collapsed="false">
      <c r="A277" s="10" t="s">
        <v>294</v>
      </c>
      <c r="B277" s="11"/>
      <c r="E277" s="2" t="n">
        <f aca="false">IF(COUNTIF(Журнал_образцов!A260:A2914,A277)=G277,0,1)</f>
        <v>0</v>
      </c>
    </row>
    <row r="278" customFormat="false" ht="13.8" hidden="false" customHeight="false" outlineLevel="0" collapsed="false">
      <c r="A278" s="10" t="s">
        <v>295</v>
      </c>
      <c r="B278" s="11"/>
      <c r="E278" s="2" t="n">
        <f aca="false">IF(COUNTIF(Журнал_образцов!A261:A2915,A278)=G278,0,1)</f>
        <v>0</v>
      </c>
    </row>
    <row r="279" customFormat="false" ht="13.8" hidden="false" customHeight="false" outlineLevel="0" collapsed="false">
      <c r="A279" s="10" t="s">
        <v>296</v>
      </c>
      <c r="B279" s="11"/>
      <c r="E279" s="2" t="n">
        <f aca="false">IF(COUNTIF(Журнал_образцов!A262:A2916,A279)=G279,0,1)</f>
        <v>0</v>
      </c>
    </row>
    <row r="280" customFormat="false" ht="13.8" hidden="false" customHeight="false" outlineLevel="0" collapsed="false">
      <c r="A280" s="10" t="s">
        <v>297</v>
      </c>
      <c r="B280" s="11"/>
      <c r="E280" s="2" t="n">
        <f aca="false">IF(COUNTIF(Журнал_образцов!A263:A2917,A280)=G280,0,1)</f>
        <v>0</v>
      </c>
    </row>
    <row r="281" customFormat="false" ht="13.8" hidden="false" customHeight="false" outlineLevel="0" collapsed="false">
      <c r="A281" s="10" t="s">
        <v>298</v>
      </c>
      <c r="B281" s="11"/>
      <c r="E281" s="2" t="n">
        <f aca="false">IF(COUNTIF(Журнал_образцов!A264:A2918,A281)=G281,0,1)</f>
        <v>0</v>
      </c>
    </row>
    <row r="282" customFormat="false" ht="13.8" hidden="false" customHeight="false" outlineLevel="0" collapsed="false">
      <c r="A282" s="10" t="s">
        <v>299</v>
      </c>
      <c r="B282" s="11"/>
      <c r="E282" s="2" t="n">
        <f aca="false">IF(COUNTIF(Журнал_образцов!A265:A2919,A282)=G282,0,1)</f>
        <v>0</v>
      </c>
    </row>
    <row r="283" customFormat="false" ht="13.8" hidden="false" customHeight="false" outlineLevel="0" collapsed="false">
      <c r="A283" s="10" t="s">
        <v>300</v>
      </c>
      <c r="B283" s="11"/>
      <c r="E283" s="2" t="n">
        <f aca="false">IF(COUNTIF(Журнал_образцов!A266:A2920,A283)=G283,0,1)</f>
        <v>0</v>
      </c>
    </row>
    <row r="284" customFormat="false" ht="13.8" hidden="false" customHeight="false" outlineLevel="0" collapsed="false">
      <c r="A284" s="10" t="s">
        <v>301</v>
      </c>
      <c r="B284" s="11"/>
      <c r="E284" s="2" t="n">
        <f aca="false">IF(COUNTIF(Журнал_образцов!A267:A2921,A284)=G284,0,1)</f>
        <v>0</v>
      </c>
    </row>
    <row r="285" customFormat="false" ht="13.8" hidden="false" customHeight="false" outlineLevel="0" collapsed="false">
      <c r="A285" s="10" t="s">
        <v>302</v>
      </c>
      <c r="B285" s="11"/>
      <c r="E285" s="2" t="n">
        <f aca="false">IF(COUNTIF(Журнал_образцов!A268:A2922,A285)=G285,0,1)</f>
        <v>0</v>
      </c>
    </row>
    <row r="286" customFormat="false" ht="13.8" hidden="false" customHeight="false" outlineLevel="0" collapsed="false">
      <c r="A286" s="10" t="s">
        <v>303</v>
      </c>
      <c r="B286" s="11"/>
      <c r="E286" s="2" t="n">
        <f aca="false">IF(COUNTIF(Журнал_образцов!A269:A2923,A286)=G286,0,1)</f>
        <v>0</v>
      </c>
    </row>
    <row r="287" customFormat="false" ht="13.8" hidden="false" customHeight="false" outlineLevel="0" collapsed="false">
      <c r="A287" s="10" t="s">
        <v>304</v>
      </c>
      <c r="B287" s="11"/>
      <c r="E287" s="2" t="n">
        <f aca="false">IF(COUNTIF(Журнал_образцов!A270:A2924,A287)=G287,0,1)</f>
        <v>0</v>
      </c>
    </row>
    <row r="288" customFormat="false" ht="13.8" hidden="false" customHeight="false" outlineLevel="0" collapsed="false">
      <c r="A288" s="10" t="s">
        <v>305</v>
      </c>
      <c r="B288" s="11"/>
      <c r="E288" s="2" t="n">
        <f aca="false">IF(COUNTIF(Журнал_образцов!A271:A2925,A288)=G288,0,1)</f>
        <v>0</v>
      </c>
    </row>
    <row r="289" customFormat="false" ht="13.8" hidden="false" customHeight="false" outlineLevel="0" collapsed="false">
      <c r="A289" s="10" t="s">
        <v>306</v>
      </c>
      <c r="B289" s="11"/>
      <c r="E289" s="2" t="n">
        <f aca="false">IF(COUNTIF(Журнал_образцов!A272:A2926,A289)=G289,0,1)</f>
        <v>0</v>
      </c>
    </row>
    <row r="290" customFormat="false" ht="13.8" hidden="false" customHeight="false" outlineLevel="0" collapsed="false">
      <c r="A290" s="10" t="s">
        <v>307</v>
      </c>
      <c r="B290" s="11"/>
      <c r="E290" s="2" t="n">
        <f aca="false">IF(COUNTIF(Журнал_образцов!A273:A2927,A290)=G290,0,1)</f>
        <v>0</v>
      </c>
    </row>
    <row r="291" customFormat="false" ht="13.8" hidden="false" customHeight="false" outlineLevel="0" collapsed="false">
      <c r="A291" s="10" t="s">
        <v>308</v>
      </c>
      <c r="B291" s="11"/>
      <c r="E291" s="2" t="n">
        <f aca="false">IF(COUNTIF(Журнал_образцов!A274:A2928,A291)=G291,0,1)</f>
        <v>0</v>
      </c>
    </row>
    <row r="292" customFormat="false" ht="13.8" hidden="false" customHeight="false" outlineLevel="0" collapsed="false">
      <c r="A292" s="10" t="s">
        <v>309</v>
      </c>
      <c r="B292" s="11"/>
      <c r="E292" s="2" t="n">
        <f aca="false">IF(COUNTIF(Журнал_образцов!A275:A2929,A292)=G292,0,1)</f>
        <v>0</v>
      </c>
    </row>
    <row r="293" customFormat="false" ht="13.8" hidden="false" customHeight="false" outlineLevel="0" collapsed="false">
      <c r="A293" s="10" t="s">
        <v>310</v>
      </c>
      <c r="B293" s="11"/>
      <c r="E293" s="2" t="n">
        <f aca="false">IF(COUNTIF(Журнал_образцов!A276:A2930,A293)=G293,0,1)</f>
        <v>0</v>
      </c>
    </row>
    <row r="294" customFormat="false" ht="13.8" hidden="false" customHeight="false" outlineLevel="0" collapsed="false">
      <c r="A294" s="10" t="s">
        <v>311</v>
      </c>
      <c r="B294" s="11"/>
      <c r="E294" s="2" t="n">
        <f aca="false">IF(COUNTIF(Журнал_образцов!A277:A2931,A294)=G294,0,1)</f>
        <v>0</v>
      </c>
    </row>
    <row r="295" customFormat="false" ht="13.8" hidden="false" customHeight="false" outlineLevel="0" collapsed="false">
      <c r="A295" s="10" t="s">
        <v>312</v>
      </c>
      <c r="B295" s="11"/>
      <c r="E295" s="2" t="n">
        <f aca="false">IF(COUNTIF(Журнал_образцов!A278:A2932,A295)=G295,0,1)</f>
        <v>0</v>
      </c>
    </row>
    <row r="296" customFormat="false" ht="13.8" hidden="false" customHeight="false" outlineLevel="0" collapsed="false">
      <c r="A296" s="10" t="s">
        <v>313</v>
      </c>
      <c r="B296" s="11"/>
      <c r="E296" s="2" t="n">
        <f aca="false">IF(COUNTIF(Журнал_образцов!A279:A2933,A296)=G296,0,1)</f>
        <v>0</v>
      </c>
    </row>
    <row r="297" customFormat="false" ht="13.8" hidden="false" customHeight="false" outlineLevel="0" collapsed="false">
      <c r="A297" s="10" t="s">
        <v>314</v>
      </c>
      <c r="B297" s="11"/>
      <c r="E297" s="2" t="n">
        <f aca="false">IF(COUNTIF(Журнал_образцов!A280:A2934,A297)=G297,0,1)</f>
        <v>0</v>
      </c>
    </row>
    <row r="298" customFormat="false" ht="13.8" hidden="false" customHeight="false" outlineLevel="0" collapsed="false">
      <c r="A298" s="10" t="s">
        <v>315</v>
      </c>
      <c r="B298" s="11"/>
      <c r="E298" s="2" t="n">
        <f aca="false">IF(COUNTIF(Журнал_образцов!A281:A2935,A298)=G298,0,1)</f>
        <v>0</v>
      </c>
    </row>
    <row r="299" customFormat="false" ht="13.8" hidden="false" customHeight="false" outlineLevel="0" collapsed="false">
      <c r="A299" s="10" t="s">
        <v>316</v>
      </c>
      <c r="B299" s="11"/>
      <c r="E299" s="2" t="n">
        <f aca="false">IF(COUNTIF(Журнал_образцов!A282:A2936,A299)=G299,0,1)</f>
        <v>0</v>
      </c>
    </row>
    <row r="300" customFormat="false" ht="13.8" hidden="false" customHeight="false" outlineLevel="0" collapsed="false">
      <c r="A300" s="10" t="s">
        <v>317</v>
      </c>
      <c r="B300" s="11"/>
      <c r="E300" s="2" t="n">
        <f aca="false">IF(COUNTIF(Журнал_образцов!A283:A2937,A300)=G300,0,1)</f>
        <v>0</v>
      </c>
    </row>
    <row r="301" customFormat="false" ht="13.8" hidden="false" customHeight="false" outlineLevel="0" collapsed="false">
      <c r="A301" s="10" t="s">
        <v>318</v>
      </c>
      <c r="B301" s="11"/>
      <c r="E301" s="2" t="n">
        <f aca="false">IF(COUNTIF(Журнал_образцов!A284:A2938,A301)=G301,0,1)</f>
        <v>0</v>
      </c>
    </row>
    <row r="302" customFormat="false" ht="13.8" hidden="false" customHeight="false" outlineLevel="0" collapsed="false">
      <c r="A302" s="10" t="s">
        <v>319</v>
      </c>
      <c r="B302" s="11"/>
      <c r="E302" s="2" t="n">
        <f aca="false">IF(COUNTIF(Журнал_образцов!A285:A2939,A302)=G302,0,1)</f>
        <v>0</v>
      </c>
    </row>
    <row r="303" customFormat="false" ht="13.8" hidden="false" customHeight="false" outlineLevel="0" collapsed="false">
      <c r="A303" s="10" t="s">
        <v>320</v>
      </c>
      <c r="B303" s="11"/>
      <c r="E303" s="2" t="n">
        <f aca="false">IF(COUNTIF(Журнал_образцов!A286:A2940,A303)=G303,0,1)</f>
        <v>0</v>
      </c>
    </row>
    <row r="304" customFormat="false" ht="13.8" hidden="false" customHeight="false" outlineLevel="0" collapsed="false">
      <c r="A304" s="10" t="s">
        <v>321</v>
      </c>
      <c r="B304" s="11"/>
      <c r="E304" s="2" t="n">
        <f aca="false">IF(COUNTIF(Журнал_образцов!A287:A2941,A304)=G304,0,1)</f>
        <v>0</v>
      </c>
    </row>
    <row r="305" customFormat="false" ht="13.8" hidden="false" customHeight="false" outlineLevel="0" collapsed="false">
      <c r="A305" s="10" t="s">
        <v>322</v>
      </c>
      <c r="B305" s="11"/>
      <c r="E305" s="2" t="n">
        <f aca="false">IF(COUNTIF(Журнал_образцов!A288:A2942,A305)=G305,0,1)</f>
        <v>0</v>
      </c>
    </row>
    <row r="306" customFormat="false" ht="13.8" hidden="false" customHeight="false" outlineLevel="0" collapsed="false">
      <c r="A306" s="10" t="s">
        <v>323</v>
      </c>
      <c r="B306" s="11"/>
      <c r="E306" s="2" t="n">
        <f aca="false">IF(COUNTIF(Журнал_образцов!A289:A2943,A306)=G306,0,1)</f>
        <v>0</v>
      </c>
    </row>
    <row r="307" customFormat="false" ht="13.8" hidden="false" customHeight="false" outlineLevel="0" collapsed="false">
      <c r="A307" s="10" t="s">
        <v>324</v>
      </c>
      <c r="B307" s="11"/>
      <c r="E307" s="2" t="n">
        <f aca="false">IF(COUNTIF(Журнал_образцов!A290:A2944,A307)=G307,0,1)</f>
        <v>0</v>
      </c>
    </row>
    <row r="308" customFormat="false" ht="13.8" hidden="false" customHeight="false" outlineLevel="0" collapsed="false">
      <c r="A308" s="10" t="s">
        <v>325</v>
      </c>
      <c r="B308" s="11"/>
      <c r="E308" s="2" t="n">
        <f aca="false">IF(COUNTIF(Журнал_образцов!A291:A2945,A308)=G308,0,1)</f>
        <v>0</v>
      </c>
    </row>
    <row r="309" customFormat="false" ht="13.8" hidden="false" customHeight="false" outlineLevel="0" collapsed="false">
      <c r="A309" s="10" t="s">
        <v>326</v>
      </c>
      <c r="B309" s="11"/>
      <c r="E309" s="2" t="n">
        <f aca="false">IF(COUNTIF(Журнал_образцов!A292:A2946,A309)=G309,0,1)</f>
        <v>0</v>
      </c>
    </row>
    <row r="310" customFormat="false" ht="13.8" hidden="false" customHeight="false" outlineLevel="0" collapsed="false">
      <c r="A310" s="10" t="s">
        <v>327</v>
      </c>
      <c r="B310" s="11"/>
      <c r="E310" s="2" t="n">
        <f aca="false">IF(COUNTIF(Журнал_образцов!A293:A2947,A310)=G310,0,1)</f>
        <v>0</v>
      </c>
    </row>
    <row r="311" customFormat="false" ht="13.8" hidden="false" customHeight="false" outlineLevel="0" collapsed="false">
      <c r="A311" s="10" t="s">
        <v>328</v>
      </c>
      <c r="B311" s="11"/>
      <c r="E311" s="2" t="n">
        <f aca="false">IF(COUNTIF(Журнал_образцов!A294:A2948,A311)=G311,0,1)</f>
        <v>0</v>
      </c>
    </row>
    <row r="312" customFormat="false" ht="13.8" hidden="false" customHeight="false" outlineLevel="0" collapsed="false">
      <c r="A312" s="10" t="s">
        <v>329</v>
      </c>
      <c r="B312" s="11"/>
      <c r="E312" s="2" t="n">
        <f aca="false">IF(COUNTIF(Журнал_образцов!A295:A2949,A312)=G312,0,1)</f>
        <v>0</v>
      </c>
    </row>
    <row r="313" customFormat="false" ht="13.8" hidden="false" customHeight="false" outlineLevel="0" collapsed="false">
      <c r="A313" s="10" t="s">
        <v>330</v>
      </c>
      <c r="B313" s="11"/>
      <c r="E313" s="2" t="n">
        <f aca="false">IF(COUNTIF(Журнал_образцов!A296:A2950,A313)=G313,0,1)</f>
        <v>0</v>
      </c>
    </row>
    <row r="314" customFormat="false" ht="13.8" hidden="false" customHeight="false" outlineLevel="0" collapsed="false">
      <c r="A314" s="10" t="s">
        <v>331</v>
      </c>
      <c r="B314" s="11"/>
      <c r="E314" s="2" t="n">
        <f aca="false">IF(COUNTIF(Журнал_образцов!A297:A2951,A314)=G314,0,1)</f>
        <v>0</v>
      </c>
    </row>
    <row r="315" customFormat="false" ht="13.8" hidden="false" customHeight="false" outlineLevel="0" collapsed="false">
      <c r="A315" s="10" t="s">
        <v>332</v>
      </c>
      <c r="B315" s="11"/>
      <c r="E315" s="2" t="n">
        <f aca="false">IF(COUNTIF(Журнал_образцов!A298:A2952,A315)=G315,0,1)</f>
        <v>0</v>
      </c>
    </row>
    <row r="316" customFormat="false" ht="13.8" hidden="false" customHeight="false" outlineLevel="0" collapsed="false">
      <c r="A316" s="10" t="s">
        <v>333</v>
      </c>
      <c r="B316" s="11"/>
      <c r="E316" s="2" t="n">
        <f aca="false">IF(COUNTIF(Журнал_образцов!A299:A2953,A316)=G316,0,1)</f>
        <v>0</v>
      </c>
    </row>
    <row r="317" customFormat="false" ht="13.8" hidden="false" customHeight="false" outlineLevel="0" collapsed="false">
      <c r="A317" s="10" t="s">
        <v>334</v>
      </c>
      <c r="B317" s="11"/>
      <c r="E317" s="2" t="n">
        <f aca="false">IF(COUNTIF(Журнал_образцов!A300:A2954,A317)=G317,0,1)</f>
        <v>0</v>
      </c>
    </row>
    <row r="318" customFormat="false" ht="13.8" hidden="false" customHeight="false" outlineLevel="0" collapsed="false">
      <c r="A318" s="10" t="s">
        <v>335</v>
      </c>
      <c r="B318" s="11"/>
      <c r="E318" s="2" t="n">
        <f aca="false">IF(COUNTIF(Журнал_образцов!A301:A2955,A318)=G318,0,1)</f>
        <v>0</v>
      </c>
    </row>
    <row r="319" customFormat="false" ht="13.8" hidden="false" customHeight="false" outlineLevel="0" collapsed="false">
      <c r="A319" s="10" t="s">
        <v>336</v>
      </c>
      <c r="B319" s="11"/>
      <c r="E319" s="2" t="n">
        <f aca="false">IF(COUNTIF(Журнал_образцов!A302:A2956,A319)=G319,0,1)</f>
        <v>0</v>
      </c>
    </row>
    <row r="320" customFormat="false" ht="13.8" hidden="false" customHeight="false" outlineLevel="0" collapsed="false">
      <c r="A320" s="10" t="s">
        <v>337</v>
      </c>
      <c r="B320" s="11"/>
      <c r="E320" s="2" t="n">
        <f aca="false">IF(COUNTIF(Журнал_образцов!A303:A2957,A320)=G320,0,1)</f>
        <v>0</v>
      </c>
    </row>
    <row r="321" customFormat="false" ht="13.8" hidden="false" customHeight="false" outlineLevel="0" collapsed="false">
      <c r="A321" s="10" t="s">
        <v>338</v>
      </c>
      <c r="B321" s="11"/>
      <c r="E321" s="2" t="n">
        <f aca="false">IF(COUNTIF(Журнал_образцов!A304:A2958,A321)=G321,0,1)</f>
        <v>0</v>
      </c>
    </row>
    <row r="322" customFormat="false" ht="13.8" hidden="false" customHeight="false" outlineLevel="0" collapsed="false">
      <c r="A322" s="10" t="s">
        <v>339</v>
      </c>
      <c r="B322" s="11"/>
      <c r="E322" s="2" t="n">
        <f aca="false">IF(COUNTIF(Журнал_образцов!A305:A2959,A322)=G322,0,1)</f>
        <v>0</v>
      </c>
    </row>
    <row r="323" customFormat="false" ht="13.8" hidden="false" customHeight="false" outlineLevel="0" collapsed="false">
      <c r="A323" s="10" t="s">
        <v>340</v>
      </c>
      <c r="B323" s="11"/>
      <c r="E323" s="2" t="n">
        <f aca="false">IF(COUNTIF(Журнал_образцов!A306:A2960,A323)=G323,0,1)</f>
        <v>0</v>
      </c>
    </row>
    <row r="324" customFormat="false" ht="13.8" hidden="false" customHeight="false" outlineLevel="0" collapsed="false">
      <c r="A324" s="10" t="s">
        <v>341</v>
      </c>
      <c r="B324" s="11"/>
      <c r="E324" s="2" t="n">
        <f aca="false">IF(COUNTIF(Журнал_образцов!A307:A2961,A324)=G324,0,1)</f>
        <v>0</v>
      </c>
    </row>
    <row r="325" customFormat="false" ht="13.8" hidden="false" customHeight="false" outlineLevel="0" collapsed="false">
      <c r="A325" s="10" t="s">
        <v>342</v>
      </c>
      <c r="B325" s="11"/>
      <c r="E325" s="2" t="n">
        <f aca="false">IF(COUNTIF(Журнал_образцов!A308:A2962,A325)=G325,0,1)</f>
        <v>0</v>
      </c>
    </row>
    <row r="326" customFormat="false" ht="13.8" hidden="false" customHeight="false" outlineLevel="0" collapsed="false">
      <c r="A326" s="10" t="s">
        <v>343</v>
      </c>
      <c r="B326" s="11"/>
      <c r="E326" s="2" t="n">
        <f aca="false">IF(COUNTIF(Журнал_образцов!A309:A2963,A326)=G326,0,1)</f>
        <v>0</v>
      </c>
    </row>
    <row r="327" customFormat="false" ht="13.8" hidden="false" customHeight="false" outlineLevel="0" collapsed="false">
      <c r="A327" s="10" t="s">
        <v>344</v>
      </c>
      <c r="B327" s="11"/>
      <c r="E327" s="2" t="n">
        <f aca="false">IF(COUNTIF(Журнал_образцов!A310:A2964,A327)=G327,0,1)</f>
        <v>0</v>
      </c>
    </row>
    <row r="328" customFormat="false" ht="13.8" hidden="false" customHeight="false" outlineLevel="0" collapsed="false">
      <c r="A328" s="10" t="s">
        <v>345</v>
      </c>
      <c r="B328" s="11"/>
      <c r="E328" s="2" t="n">
        <f aca="false">IF(COUNTIF(Журнал_образцов!A311:A2965,A328)=G328,0,1)</f>
        <v>0</v>
      </c>
    </row>
    <row r="329" customFormat="false" ht="13.8" hidden="false" customHeight="false" outlineLevel="0" collapsed="false">
      <c r="A329" s="10" t="s">
        <v>346</v>
      </c>
      <c r="B329" s="11"/>
      <c r="E329" s="2" t="n">
        <f aca="false">IF(COUNTIF(Журнал_образцов!A312:A2966,A329)=G329,0,1)</f>
        <v>0</v>
      </c>
    </row>
    <row r="330" customFormat="false" ht="13.8" hidden="false" customHeight="false" outlineLevel="0" collapsed="false">
      <c r="A330" s="10" t="s">
        <v>347</v>
      </c>
      <c r="B330" s="11"/>
      <c r="E330" s="2" t="n">
        <f aca="false">IF(COUNTIF(Журнал_образцов!A313:A2967,A330)=G330,0,1)</f>
        <v>0</v>
      </c>
    </row>
    <row r="331" customFormat="false" ht="13.8" hidden="false" customHeight="false" outlineLevel="0" collapsed="false">
      <c r="A331" s="10" t="s">
        <v>348</v>
      </c>
      <c r="B331" s="11"/>
      <c r="E331" s="2" t="n">
        <f aca="false">IF(COUNTIF(Журнал_образцов!A314:A2968,A331)=G331,0,1)</f>
        <v>0</v>
      </c>
    </row>
    <row r="332" customFormat="false" ht="13.8" hidden="false" customHeight="false" outlineLevel="0" collapsed="false">
      <c r="A332" s="10" t="s">
        <v>349</v>
      </c>
      <c r="B332" s="11"/>
      <c r="E332" s="2" t="n">
        <f aca="false">IF(COUNTIF(Журнал_образцов!A315:A2969,A332)=G332,0,1)</f>
        <v>0</v>
      </c>
    </row>
    <row r="333" customFormat="false" ht="13.8" hidden="false" customHeight="false" outlineLevel="0" collapsed="false">
      <c r="A333" s="10" t="s">
        <v>350</v>
      </c>
      <c r="B333" s="11"/>
      <c r="E333" s="2" t="n">
        <f aca="false">IF(COUNTIF(Журнал_образцов!A316:A2970,A333)=G333,0,1)</f>
        <v>0</v>
      </c>
    </row>
    <row r="334" customFormat="false" ht="13.8" hidden="false" customHeight="false" outlineLevel="0" collapsed="false">
      <c r="A334" s="10" t="s">
        <v>351</v>
      </c>
      <c r="B334" s="11"/>
      <c r="E334" s="2" t="n">
        <f aca="false">IF(COUNTIF(Журнал_образцов!A317:A2971,A334)=G334,0,1)</f>
        <v>0</v>
      </c>
    </row>
    <row r="335" customFormat="false" ht="13.8" hidden="false" customHeight="false" outlineLevel="0" collapsed="false">
      <c r="A335" s="10" t="s">
        <v>352</v>
      </c>
      <c r="B335" s="11"/>
      <c r="E335" s="2" t="n">
        <f aca="false">IF(COUNTIF(Журнал_образцов!A318:A2972,A335)=G335,0,1)</f>
        <v>0</v>
      </c>
    </row>
    <row r="336" customFormat="false" ht="13.8" hidden="false" customHeight="false" outlineLevel="0" collapsed="false">
      <c r="A336" s="10" t="s">
        <v>353</v>
      </c>
      <c r="B336" s="11"/>
      <c r="E336" s="2" t="n">
        <f aca="false">IF(COUNTIF(Журнал_образцов!A319:A2973,A336)=G336,0,1)</f>
        <v>0</v>
      </c>
    </row>
    <row r="337" customFormat="false" ht="13.8" hidden="false" customHeight="false" outlineLevel="0" collapsed="false">
      <c r="A337" s="10" t="s">
        <v>354</v>
      </c>
      <c r="B337" s="11"/>
      <c r="E337" s="2" t="n">
        <f aca="false">IF(COUNTIF(Журнал_образцов!A320:A2974,A337)=G337,0,1)</f>
        <v>0</v>
      </c>
    </row>
    <row r="338" customFormat="false" ht="13.8" hidden="false" customHeight="false" outlineLevel="0" collapsed="false">
      <c r="A338" s="10" t="s">
        <v>355</v>
      </c>
      <c r="B338" s="11"/>
      <c r="E338" s="2" t="n">
        <f aca="false">IF(COUNTIF(Журнал_образцов!A321:A2975,A338)=G338,0,1)</f>
        <v>0</v>
      </c>
    </row>
    <row r="339" customFormat="false" ht="13.8" hidden="false" customHeight="false" outlineLevel="0" collapsed="false">
      <c r="A339" s="10" t="s">
        <v>356</v>
      </c>
      <c r="B339" s="11"/>
      <c r="E339" s="2" t="n">
        <f aca="false">IF(COUNTIF(Журнал_образцов!A322:A2976,A339)=G339,0,1)</f>
        <v>0</v>
      </c>
    </row>
    <row r="340" customFormat="false" ht="13.8" hidden="false" customHeight="false" outlineLevel="0" collapsed="false">
      <c r="A340" s="10" t="s">
        <v>357</v>
      </c>
      <c r="B340" s="11"/>
      <c r="E340" s="2" t="n">
        <f aca="false">IF(COUNTIF(Журнал_образцов!A323:A2977,A340)=G340,0,1)</f>
        <v>0</v>
      </c>
    </row>
    <row r="341" customFormat="false" ht="13.8" hidden="false" customHeight="false" outlineLevel="0" collapsed="false">
      <c r="A341" s="10" t="s">
        <v>358</v>
      </c>
      <c r="B341" s="11"/>
      <c r="E341" s="2" t="n">
        <f aca="false">IF(COUNTIF(Журнал_образцов!A324:A2978,A341)=G341,0,1)</f>
        <v>0</v>
      </c>
    </row>
    <row r="342" customFormat="false" ht="13.8" hidden="false" customHeight="false" outlineLevel="0" collapsed="false">
      <c r="A342" s="10" t="s">
        <v>359</v>
      </c>
      <c r="B342" s="11"/>
      <c r="E342" s="2" t="n">
        <f aca="false">IF(COUNTIF(Журнал_образцов!A325:A2979,A342)=G342,0,1)</f>
        <v>0</v>
      </c>
    </row>
    <row r="343" customFormat="false" ht="13.8" hidden="false" customHeight="false" outlineLevel="0" collapsed="false">
      <c r="A343" s="10" t="s">
        <v>360</v>
      </c>
      <c r="B343" s="11"/>
      <c r="E343" s="2" t="n">
        <f aca="false">IF(COUNTIF(Журнал_образцов!A326:A2980,A343)=G343,0,1)</f>
        <v>0</v>
      </c>
    </row>
    <row r="344" customFormat="false" ht="13.8" hidden="false" customHeight="false" outlineLevel="0" collapsed="false">
      <c r="A344" s="10" t="s">
        <v>361</v>
      </c>
      <c r="B344" s="11"/>
      <c r="E344" s="2" t="n">
        <f aca="false">IF(COUNTIF(Журнал_образцов!A327:A2981,A344)=G344,0,1)</f>
        <v>0</v>
      </c>
    </row>
    <row r="345" customFormat="false" ht="13.8" hidden="false" customHeight="false" outlineLevel="0" collapsed="false">
      <c r="A345" s="10" t="s">
        <v>362</v>
      </c>
      <c r="B345" s="11"/>
      <c r="E345" s="2" t="n">
        <f aca="false">IF(COUNTIF(Журнал_образцов!A328:A2982,A345)=G345,0,1)</f>
        <v>0</v>
      </c>
    </row>
    <row r="346" customFormat="false" ht="13.8" hidden="false" customHeight="false" outlineLevel="0" collapsed="false">
      <c r="A346" s="10" t="s">
        <v>363</v>
      </c>
      <c r="B346" s="11"/>
      <c r="E346" s="2" t="n">
        <f aca="false">IF(COUNTIF(Журнал_образцов!A329:A2983,A346)=G346,0,1)</f>
        <v>0</v>
      </c>
    </row>
    <row r="347" customFormat="false" ht="13.8" hidden="false" customHeight="false" outlineLevel="0" collapsed="false">
      <c r="A347" s="10" t="s">
        <v>364</v>
      </c>
      <c r="B347" s="11"/>
      <c r="E347" s="2" t="n">
        <f aca="false">IF(COUNTIF(Журнал_образцов!A330:A2984,A347)=G347,0,1)</f>
        <v>0</v>
      </c>
    </row>
    <row r="348" customFormat="false" ht="13.8" hidden="false" customHeight="false" outlineLevel="0" collapsed="false">
      <c r="A348" s="10" t="s">
        <v>365</v>
      </c>
      <c r="B348" s="11"/>
      <c r="E348" s="2" t="n">
        <f aca="false">IF(COUNTIF(Журнал_образцов!A331:A2985,A348)=G348,0,1)</f>
        <v>0</v>
      </c>
    </row>
    <row r="349" customFormat="false" ht="13.8" hidden="false" customHeight="false" outlineLevel="0" collapsed="false">
      <c r="A349" s="10" t="s">
        <v>366</v>
      </c>
      <c r="B349" s="11"/>
      <c r="E349" s="2" t="n">
        <f aca="false">IF(COUNTIF(Журнал_образцов!A332:A2986,A349)=G349,0,1)</f>
        <v>0</v>
      </c>
    </row>
    <row r="350" customFormat="false" ht="13.8" hidden="false" customHeight="false" outlineLevel="0" collapsed="false">
      <c r="A350" s="10" t="s">
        <v>367</v>
      </c>
      <c r="B350" s="11"/>
      <c r="E350" s="2" t="n">
        <f aca="false">IF(COUNTIF(Журнал_образцов!A333:A2987,A350)=G350,0,1)</f>
        <v>0</v>
      </c>
    </row>
    <row r="351" customFormat="false" ht="13.8" hidden="false" customHeight="false" outlineLevel="0" collapsed="false">
      <c r="A351" s="10" t="s">
        <v>368</v>
      </c>
      <c r="B351" s="11"/>
      <c r="E351" s="2" t="n">
        <f aca="false">IF(COUNTIF(Журнал_образцов!A334:A2988,A351)=G351,0,1)</f>
        <v>0</v>
      </c>
    </row>
    <row r="352" customFormat="false" ht="13.8" hidden="false" customHeight="false" outlineLevel="0" collapsed="false">
      <c r="A352" s="10" t="s">
        <v>369</v>
      </c>
      <c r="B352" s="11"/>
      <c r="E352" s="2" t="n">
        <f aca="false">IF(COUNTIF(Журнал_образцов!A335:A2989,A352)=G352,0,1)</f>
        <v>0</v>
      </c>
    </row>
    <row r="353" customFormat="false" ht="13.8" hidden="false" customHeight="false" outlineLevel="0" collapsed="false">
      <c r="A353" s="10" t="s">
        <v>370</v>
      </c>
      <c r="B353" s="11"/>
      <c r="E353" s="2" t="n">
        <f aca="false">IF(COUNTIF(Журнал_образцов!A336:A2990,A353)=G353,0,1)</f>
        <v>0</v>
      </c>
    </row>
    <row r="354" customFormat="false" ht="13.8" hidden="false" customHeight="false" outlineLevel="0" collapsed="false">
      <c r="A354" s="10" t="s">
        <v>371</v>
      </c>
      <c r="B354" s="11"/>
      <c r="E354" s="2" t="n">
        <f aca="false">IF(COUNTIF(Журнал_образцов!A337:A2991,A354)=G354,0,1)</f>
        <v>0</v>
      </c>
    </row>
    <row r="355" customFormat="false" ht="13.8" hidden="false" customHeight="false" outlineLevel="0" collapsed="false">
      <c r="A355" s="10" t="s">
        <v>372</v>
      </c>
      <c r="B355" s="11"/>
      <c r="E355" s="2" t="n">
        <f aca="false">IF(COUNTIF(Журнал_образцов!A338:A2992,A355)=G355,0,1)</f>
        <v>0</v>
      </c>
    </row>
    <row r="356" customFormat="false" ht="13.8" hidden="false" customHeight="false" outlineLevel="0" collapsed="false">
      <c r="A356" s="10" t="s">
        <v>373</v>
      </c>
      <c r="B356" s="11"/>
      <c r="E356" s="2" t="n">
        <f aca="false">IF(COUNTIF(Журнал_образцов!A339:A2993,A356)=G356,0,1)</f>
        <v>0</v>
      </c>
    </row>
    <row r="357" customFormat="false" ht="13.8" hidden="false" customHeight="false" outlineLevel="0" collapsed="false">
      <c r="A357" s="10" t="s">
        <v>374</v>
      </c>
      <c r="B357" s="11"/>
      <c r="E357" s="2" t="n">
        <f aca="false">IF(COUNTIF(Журнал_образцов!A340:A2994,A357)=G357,0,1)</f>
        <v>0</v>
      </c>
    </row>
    <row r="358" customFormat="false" ht="13.8" hidden="false" customHeight="false" outlineLevel="0" collapsed="false">
      <c r="A358" s="10" t="s">
        <v>375</v>
      </c>
      <c r="B358" s="11"/>
      <c r="E358" s="2" t="n">
        <f aca="false">IF(COUNTIF(Журнал_образцов!A341:A2995,A358)=G358,0,1)</f>
        <v>0</v>
      </c>
    </row>
    <row r="359" customFormat="false" ht="13.8" hidden="false" customHeight="false" outlineLevel="0" collapsed="false">
      <c r="A359" s="10" t="s">
        <v>376</v>
      </c>
      <c r="B359" s="11"/>
      <c r="E359" s="2" t="n">
        <f aca="false">IF(COUNTIF(Журнал_образцов!A342:A2996,A359)=G359,0,1)</f>
        <v>0</v>
      </c>
    </row>
    <row r="360" customFormat="false" ht="13.8" hidden="false" customHeight="false" outlineLevel="0" collapsed="false">
      <c r="A360" s="10" t="s">
        <v>377</v>
      </c>
      <c r="B360" s="11"/>
      <c r="E360" s="2" t="n">
        <f aca="false">IF(COUNTIF(Журнал_образцов!A343:A2997,A360)=G360,0,1)</f>
        <v>0</v>
      </c>
    </row>
    <row r="361" customFormat="false" ht="13.8" hidden="false" customHeight="false" outlineLevel="0" collapsed="false">
      <c r="A361" s="10" t="s">
        <v>378</v>
      </c>
      <c r="B361" s="11"/>
      <c r="E361" s="2" t="n">
        <f aca="false">IF(COUNTIF(Журнал_образцов!A344:A2998,A361)=G361,0,1)</f>
        <v>0</v>
      </c>
    </row>
    <row r="362" customFormat="false" ht="13.8" hidden="false" customHeight="false" outlineLevel="0" collapsed="false">
      <c r="A362" s="10" t="s">
        <v>379</v>
      </c>
      <c r="B362" s="11"/>
      <c r="E362" s="2" t="n">
        <f aca="false">IF(COUNTIF(Журнал_образцов!A345:A2999,A362)=G362,0,1)</f>
        <v>0</v>
      </c>
    </row>
    <row r="363" customFormat="false" ht="13.8" hidden="false" customHeight="false" outlineLevel="0" collapsed="false">
      <c r="A363" s="10" t="s">
        <v>380</v>
      </c>
      <c r="B363" s="11"/>
      <c r="E363" s="2" t="n">
        <f aca="false">IF(COUNTIF(Журнал_образцов!A346:A3000,A363)=G363,0,1)</f>
        <v>0</v>
      </c>
    </row>
    <row r="364" customFormat="false" ht="13.8" hidden="false" customHeight="false" outlineLevel="0" collapsed="false">
      <c r="A364" s="10" t="s">
        <v>381</v>
      </c>
      <c r="B364" s="11"/>
      <c r="E364" s="2" t="n">
        <f aca="false">IF(COUNTIF(Журнал_образцов!A347:A3001,A364)=G364,0,1)</f>
        <v>0</v>
      </c>
    </row>
    <row r="365" customFormat="false" ht="13.8" hidden="false" customHeight="false" outlineLevel="0" collapsed="false">
      <c r="A365" s="10" t="s">
        <v>382</v>
      </c>
      <c r="B365" s="11"/>
      <c r="E365" s="2" t="n">
        <f aca="false">IF(COUNTIF(Журнал_образцов!A348:A3002,A365)=G365,0,1)</f>
        <v>0</v>
      </c>
    </row>
    <row r="366" customFormat="false" ht="13.8" hidden="false" customHeight="false" outlineLevel="0" collapsed="false">
      <c r="A366" s="10" t="s">
        <v>383</v>
      </c>
      <c r="B366" s="11"/>
      <c r="E366" s="2" t="n">
        <f aca="false">IF(COUNTIF(Журнал_образцов!A349:A3003,A366)=G366,0,1)</f>
        <v>0</v>
      </c>
    </row>
    <row r="367" customFormat="false" ht="13.8" hidden="false" customHeight="false" outlineLevel="0" collapsed="false">
      <c r="A367" s="10" t="s">
        <v>384</v>
      </c>
      <c r="B367" s="11"/>
      <c r="E367" s="2" t="n">
        <f aca="false">IF(COUNTIF(Журнал_образцов!A350:A3004,A367)=G367,0,1)</f>
        <v>0</v>
      </c>
    </row>
    <row r="368" customFormat="false" ht="13.8" hidden="false" customHeight="false" outlineLevel="0" collapsed="false">
      <c r="A368" s="10" t="s">
        <v>385</v>
      </c>
      <c r="B368" s="11"/>
      <c r="E368" s="2" t="n">
        <f aca="false">IF(COUNTIF(Журнал_образцов!A351:A3005,A368)=G368,0,1)</f>
        <v>0</v>
      </c>
    </row>
    <row r="369" customFormat="false" ht="13.8" hidden="false" customHeight="false" outlineLevel="0" collapsed="false">
      <c r="A369" s="10" t="s">
        <v>386</v>
      </c>
      <c r="B369" s="11"/>
      <c r="E369" s="2" t="n">
        <f aca="false">IF(COUNTIF(Журнал_образцов!A352:A3006,A369)=G369,0,1)</f>
        <v>0</v>
      </c>
    </row>
    <row r="370" customFormat="false" ht="13.8" hidden="false" customHeight="false" outlineLevel="0" collapsed="false">
      <c r="A370" s="10" t="s">
        <v>387</v>
      </c>
      <c r="B370" s="11"/>
      <c r="E370" s="2" t="n">
        <f aca="false">IF(COUNTIF(Журнал_образцов!A353:A3007,A370)=G370,0,1)</f>
        <v>0</v>
      </c>
    </row>
    <row r="371" customFormat="false" ht="13.8" hidden="false" customHeight="false" outlineLevel="0" collapsed="false">
      <c r="A371" s="10" t="s">
        <v>388</v>
      </c>
      <c r="B371" s="11"/>
      <c r="E371" s="2" t="n">
        <f aca="false">IF(COUNTIF(Журнал_образцов!A354:A3008,A371)=G371,0,1)</f>
        <v>0</v>
      </c>
    </row>
    <row r="372" customFormat="false" ht="13.8" hidden="false" customHeight="false" outlineLevel="0" collapsed="false">
      <c r="A372" s="10" t="s">
        <v>389</v>
      </c>
      <c r="B372" s="11"/>
      <c r="E372" s="2" t="n">
        <f aca="false">IF(COUNTIF(Журнал_образцов!A355:A3009,A372)=G372,0,1)</f>
        <v>0</v>
      </c>
    </row>
    <row r="373" customFormat="false" ht="13.8" hidden="false" customHeight="false" outlineLevel="0" collapsed="false">
      <c r="A373" s="10" t="s">
        <v>390</v>
      </c>
      <c r="B373" s="11"/>
      <c r="E373" s="2" t="n">
        <f aca="false">IF(COUNTIF(Журнал_образцов!A356:A3010,A373)=G373,0,1)</f>
        <v>0</v>
      </c>
    </row>
    <row r="374" customFormat="false" ht="13.8" hidden="false" customHeight="false" outlineLevel="0" collapsed="false">
      <c r="A374" s="10" t="s">
        <v>391</v>
      </c>
      <c r="B374" s="11"/>
      <c r="E374" s="2" t="n">
        <f aca="false">IF(COUNTIF(Журнал_образцов!A357:A3011,A374)=G374,0,1)</f>
        <v>0</v>
      </c>
    </row>
    <row r="375" customFormat="false" ht="13.8" hidden="false" customHeight="false" outlineLevel="0" collapsed="false">
      <c r="A375" s="10" t="s">
        <v>392</v>
      </c>
      <c r="B375" s="11"/>
      <c r="E375" s="2" t="n">
        <f aca="false">IF(COUNTIF(Журнал_образцов!A358:A3012,A375)=G375,0,1)</f>
        <v>0</v>
      </c>
    </row>
    <row r="376" customFormat="false" ht="13.8" hidden="false" customHeight="false" outlineLevel="0" collapsed="false">
      <c r="A376" s="10" t="s">
        <v>393</v>
      </c>
      <c r="B376" s="11"/>
      <c r="E376" s="2" t="n">
        <f aca="false">IF(COUNTIF(Журнал_образцов!A359:A3013,A376)=G376,0,1)</f>
        <v>0</v>
      </c>
    </row>
    <row r="377" customFormat="false" ht="13.8" hidden="false" customHeight="false" outlineLevel="0" collapsed="false">
      <c r="A377" s="10" t="s">
        <v>394</v>
      </c>
      <c r="B377" s="11"/>
      <c r="E377" s="2" t="n">
        <f aca="false">IF(COUNTIF(Журнал_образцов!A360:A3014,A377)=G377,0,1)</f>
        <v>0</v>
      </c>
    </row>
    <row r="378" customFormat="false" ht="13.8" hidden="false" customHeight="false" outlineLevel="0" collapsed="false">
      <c r="A378" s="10" t="s">
        <v>395</v>
      </c>
      <c r="B378" s="11"/>
      <c r="E378" s="2" t="n">
        <f aca="false">IF(COUNTIF(Журнал_образцов!A361:A3015,A378)=G378,0,1)</f>
        <v>0</v>
      </c>
    </row>
    <row r="379" customFormat="false" ht="13.8" hidden="false" customHeight="false" outlineLevel="0" collapsed="false">
      <c r="A379" s="10" t="s">
        <v>396</v>
      </c>
      <c r="B379" s="11"/>
      <c r="E379" s="2" t="n">
        <f aca="false">IF(COUNTIF(Журнал_образцов!A362:A3016,A379)=G379,0,1)</f>
        <v>0</v>
      </c>
    </row>
    <row r="380" customFormat="false" ht="13.8" hidden="false" customHeight="false" outlineLevel="0" collapsed="false">
      <c r="A380" s="10" t="s">
        <v>397</v>
      </c>
      <c r="B380" s="11"/>
      <c r="E380" s="2" t="n">
        <f aca="false">IF(COUNTIF(Журнал_образцов!A363:A3017,A380)=G380,0,1)</f>
        <v>0</v>
      </c>
    </row>
    <row r="381" customFormat="false" ht="13.8" hidden="false" customHeight="false" outlineLevel="0" collapsed="false">
      <c r="A381" s="10" t="s">
        <v>398</v>
      </c>
      <c r="B381" s="11"/>
      <c r="E381" s="2" t="n">
        <f aca="false">IF(COUNTIF(Журнал_образцов!A364:A3018,A381)=G381,0,1)</f>
        <v>0</v>
      </c>
    </row>
    <row r="382" customFormat="false" ht="13.8" hidden="false" customHeight="false" outlineLevel="0" collapsed="false">
      <c r="A382" s="10" t="s">
        <v>399</v>
      </c>
      <c r="B382" s="11"/>
      <c r="E382" s="2" t="n">
        <f aca="false">IF(COUNTIF(Журнал_образцов!A365:A3019,A382)=G382,0,1)</f>
        <v>0</v>
      </c>
    </row>
    <row r="383" customFormat="false" ht="13.8" hidden="false" customHeight="false" outlineLevel="0" collapsed="false">
      <c r="A383" s="10" t="s">
        <v>400</v>
      </c>
      <c r="B383" s="11"/>
      <c r="E383" s="2" t="n">
        <f aca="false">IF(COUNTIF(Журнал_образцов!A366:A3020,A383)=G383,0,1)</f>
        <v>0</v>
      </c>
    </row>
    <row r="384" customFormat="false" ht="13.8" hidden="false" customHeight="false" outlineLevel="0" collapsed="false">
      <c r="A384" s="10" t="s">
        <v>401</v>
      </c>
      <c r="B384" s="11"/>
      <c r="E384" s="2" t="n">
        <f aca="false">IF(COUNTIF(Журнал_образцов!A367:A3021,A384)=G384,0,1)</f>
        <v>0</v>
      </c>
    </row>
    <row r="385" customFormat="false" ht="13.8" hidden="false" customHeight="false" outlineLevel="0" collapsed="false">
      <c r="A385" s="10" t="s">
        <v>402</v>
      </c>
      <c r="B385" s="11"/>
      <c r="E385" s="2" t="n">
        <f aca="false">IF(COUNTIF(Журнал_образцов!A368:A3022,A385)=G385,0,1)</f>
        <v>0</v>
      </c>
    </row>
    <row r="386" customFormat="false" ht="13.8" hidden="false" customHeight="false" outlineLevel="0" collapsed="false">
      <c r="A386" s="10" t="s">
        <v>403</v>
      </c>
      <c r="B386" s="11"/>
      <c r="E386" s="2" t="n">
        <f aca="false">IF(COUNTIF(Журнал_образцов!A369:A3023,A386)=G386,0,1)</f>
        <v>0</v>
      </c>
    </row>
    <row r="387" customFormat="false" ht="13.8" hidden="false" customHeight="false" outlineLevel="0" collapsed="false">
      <c r="A387" s="10" t="s">
        <v>404</v>
      </c>
      <c r="B387" s="11"/>
      <c r="E387" s="2" t="n">
        <f aca="false">IF(COUNTIF(Журнал_образцов!A370:A3024,A387)=G387,0,1)</f>
        <v>0</v>
      </c>
    </row>
    <row r="388" customFormat="false" ht="13.8" hidden="false" customHeight="false" outlineLevel="0" collapsed="false">
      <c r="A388" s="10" t="s">
        <v>405</v>
      </c>
      <c r="B388" s="11"/>
      <c r="E388" s="2" t="n">
        <f aca="false">IF(COUNTIF(Журнал_образцов!A371:A3025,A388)=G388,0,1)</f>
        <v>0</v>
      </c>
    </row>
    <row r="389" customFormat="false" ht="13.8" hidden="false" customHeight="false" outlineLevel="0" collapsed="false">
      <c r="A389" s="10" t="s">
        <v>406</v>
      </c>
      <c r="B389" s="11"/>
      <c r="E389" s="2" t="n">
        <f aca="false">IF(COUNTIF(Журнал_образцов!A372:A3026,A389)=G389,0,1)</f>
        <v>0</v>
      </c>
    </row>
    <row r="390" customFormat="false" ht="13.8" hidden="false" customHeight="false" outlineLevel="0" collapsed="false">
      <c r="A390" s="10" t="s">
        <v>407</v>
      </c>
      <c r="B390" s="11"/>
      <c r="E390" s="2" t="n">
        <f aca="false">IF(COUNTIF(Журнал_образцов!A373:A3027,A390)=G390,0,1)</f>
        <v>0</v>
      </c>
    </row>
    <row r="391" customFormat="false" ht="13.8" hidden="false" customHeight="false" outlineLevel="0" collapsed="false">
      <c r="A391" s="10" t="s">
        <v>408</v>
      </c>
      <c r="B391" s="11"/>
      <c r="E391" s="2" t="n">
        <f aca="false">IF(COUNTIF(Журнал_образцов!A374:A3028,A391)=G391,0,1)</f>
        <v>0</v>
      </c>
    </row>
    <row r="392" customFormat="false" ht="13.8" hidden="false" customHeight="false" outlineLevel="0" collapsed="false">
      <c r="A392" s="10" t="s">
        <v>409</v>
      </c>
      <c r="B392" s="11"/>
      <c r="E392" s="2" t="n">
        <f aca="false">IF(COUNTIF(Журнал_образцов!A375:A3029,A392)=G392,0,1)</f>
        <v>0</v>
      </c>
    </row>
    <row r="393" customFormat="false" ht="13.8" hidden="false" customHeight="false" outlineLevel="0" collapsed="false">
      <c r="A393" s="10" t="s">
        <v>410</v>
      </c>
      <c r="B393" s="11"/>
      <c r="E393" s="2" t="n">
        <f aca="false">IF(COUNTIF(Журнал_образцов!A376:A3030,A393)=G393,0,1)</f>
        <v>0</v>
      </c>
    </row>
    <row r="394" customFormat="false" ht="13.8" hidden="false" customHeight="false" outlineLevel="0" collapsed="false">
      <c r="A394" s="10" t="s">
        <v>411</v>
      </c>
      <c r="B394" s="11"/>
      <c r="E394" s="2" t="n">
        <f aca="false">IF(COUNTIF(Журнал_образцов!A377:A3031,A394)=G394,0,1)</f>
        <v>0</v>
      </c>
    </row>
    <row r="395" customFormat="false" ht="13.8" hidden="false" customHeight="false" outlineLevel="0" collapsed="false">
      <c r="A395" s="10" t="s">
        <v>412</v>
      </c>
      <c r="B395" s="11"/>
      <c r="E395" s="2" t="n">
        <f aca="false">IF(COUNTIF(Журнал_образцов!A378:A3032,A395)=G395,0,1)</f>
        <v>0</v>
      </c>
    </row>
    <row r="396" customFormat="false" ht="13.8" hidden="false" customHeight="false" outlineLevel="0" collapsed="false">
      <c r="A396" s="10" t="s">
        <v>413</v>
      </c>
      <c r="B396" s="11"/>
      <c r="E396" s="2" t="n">
        <f aca="false">IF(COUNTIF(Журнал_образцов!A379:A3033,A396)=G396,0,1)</f>
        <v>0</v>
      </c>
    </row>
    <row r="397" customFormat="false" ht="13.8" hidden="false" customHeight="false" outlineLevel="0" collapsed="false">
      <c r="A397" s="10" t="s">
        <v>414</v>
      </c>
      <c r="B397" s="11"/>
      <c r="E397" s="2" t="n">
        <f aca="false">IF(COUNTIF(Журнал_образцов!A380:A3034,A397)=G397,0,1)</f>
        <v>0</v>
      </c>
    </row>
    <row r="398" customFormat="false" ht="13.8" hidden="false" customHeight="false" outlineLevel="0" collapsed="false">
      <c r="A398" s="10" t="s">
        <v>415</v>
      </c>
      <c r="B398" s="11"/>
      <c r="E398" s="2" t="n">
        <f aca="false">IF(COUNTIF(Журнал_образцов!A381:A3035,A398)=G398,0,1)</f>
        <v>0</v>
      </c>
    </row>
    <row r="399" customFormat="false" ht="13.8" hidden="false" customHeight="false" outlineLevel="0" collapsed="false">
      <c r="A399" s="10" t="s">
        <v>416</v>
      </c>
      <c r="B399" s="11"/>
      <c r="E399" s="2" t="n">
        <f aca="false">IF(COUNTIF(Журнал_образцов!A382:A3036,A399)=G399,0,1)</f>
        <v>0</v>
      </c>
    </row>
    <row r="400" customFormat="false" ht="13.8" hidden="false" customHeight="false" outlineLevel="0" collapsed="false">
      <c r="A400" s="10" t="s">
        <v>417</v>
      </c>
      <c r="B400" s="11"/>
      <c r="E400" s="2" t="n">
        <f aca="false">IF(COUNTIF(Журнал_образцов!A383:A3037,A400)=G400,0,1)</f>
        <v>0</v>
      </c>
    </row>
    <row r="401" customFormat="false" ht="13.8" hidden="false" customHeight="false" outlineLevel="0" collapsed="false">
      <c r="A401" s="10" t="s">
        <v>418</v>
      </c>
      <c r="B401" s="11"/>
      <c r="E401" s="2" t="n">
        <f aca="false">IF(COUNTIF(Журнал_образцов!A384:A3038,A401)=G401,0,1)</f>
        <v>0</v>
      </c>
    </row>
    <row r="402" customFormat="false" ht="13.8" hidden="false" customHeight="false" outlineLevel="0" collapsed="false">
      <c r="A402" s="10" t="s">
        <v>419</v>
      </c>
      <c r="B402" s="11"/>
      <c r="E402" s="2" t="n">
        <f aca="false">IF(COUNTIF(Журнал_образцов!A385:A3039,A402)=G402,0,1)</f>
        <v>0</v>
      </c>
    </row>
    <row r="403" customFormat="false" ht="13.8" hidden="false" customHeight="false" outlineLevel="0" collapsed="false">
      <c r="A403" s="10" t="s">
        <v>420</v>
      </c>
      <c r="B403" s="11"/>
      <c r="E403" s="2" t="n">
        <f aca="false">IF(COUNTIF(Журнал_образцов!A386:A3040,A403)=G403,0,1)</f>
        <v>0</v>
      </c>
    </row>
    <row r="404" customFormat="false" ht="13.8" hidden="false" customHeight="false" outlineLevel="0" collapsed="false">
      <c r="A404" s="10" t="s">
        <v>421</v>
      </c>
      <c r="B404" s="11"/>
      <c r="E404" s="2" t="n">
        <f aca="false">IF(COUNTIF(Журнал_образцов!A387:A3041,A404)=G404,0,1)</f>
        <v>0</v>
      </c>
    </row>
    <row r="405" customFormat="false" ht="13.8" hidden="false" customHeight="false" outlineLevel="0" collapsed="false">
      <c r="A405" s="10" t="s">
        <v>422</v>
      </c>
      <c r="B405" s="11"/>
      <c r="E405" s="2" t="n">
        <f aca="false">IF(COUNTIF(Журнал_образцов!A388:A3042,A405)=G405,0,1)</f>
        <v>0</v>
      </c>
    </row>
    <row r="406" customFormat="false" ht="13.8" hidden="false" customHeight="false" outlineLevel="0" collapsed="false">
      <c r="A406" s="10" t="s">
        <v>423</v>
      </c>
      <c r="B406" s="11"/>
      <c r="E406" s="2" t="n">
        <f aca="false">IF(COUNTIF(Журнал_образцов!A389:A3043,A406)=G406,0,1)</f>
        <v>0</v>
      </c>
    </row>
    <row r="407" customFormat="false" ht="13.8" hidden="false" customHeight="false" outlineLevel="0" collapsed="false">
      <c r="A407" s="10" t="s">
        <v>424</v>
      </c>
      <c r="B407" s="11"/>
      <c r="E407" s="2" t="n">
        <f aca="false">IF(COUNTIF(Журнал_образцов!A390:A3044,A407)=G407,0,1)</f>
        <v>0</v>
      </c>
    </row>
    <row r="408" customFormat="false" ht="13.8" hidden="false" customHeight="false" outlineLevel="0" collapsed="false">
      <c r="A408" s="10" t="s">
        <v>425</v>
      </c>
      <c r="B408" s="11"/>
      <c r="E408" s="2" t="n">
        <f aca="false">IF(COUNTIF(Журнал_образцов!A391:A3045,A408)=G408,0,1)</f>
        <v>0</v>
      </c>
    </row>
    <row r="409" customFormat="false" ht="13.8" hidden="false" customHeight="false" outlineLevel="0" collapsed="false">
      <c r="A409" s="10" t="s">
        <v>426</v>
      </c>
      <c r="B409" s="11"/>
      <c r="E409" s="2" t="n">
        <f aca="false">IF(COUNTIF(Журнал_образцов!A392:A3046,A409)=G409,0,1)</f>
        <v>0</v>
      </c>
    </row>
    <row r="410" customFormat="false" ht="13.8" hidden="false" customHeight="false" outlineLevel="0" collapsed="false">
      <c r="A410" s="10" t="s">
        <v>427</v>
      </c>
      <c r="B410" s="11"/>
      <c r="E410" s="2" t="n">
        <f aca="false">IF(COUNTIF(Журнал_образцов!A393:A3047,A410)=G410,0,1)</f>
        <v>0</v>
      </c>
    </row>
    <row r="411" customFormat="false" ht="13.8" hidden="false" customHeight="false" outlineLevel="0" collapsed="false">
      <c r="A411" s="10" t="s">
        <v>428</v>
      </c>
      <c r="B411" s="11"/>
      <c r="E411" s="2" t="n">
        <f aca="false">IF(COUNTIF(Журнал_образцов!A394:A3048,A411)=G411,0,1)</f>
        <v>0</v>
      </c>
    </row>
    <row r="412" customFormat="false" ht="13.8" hidden="false" customHeight="false" outlineLevel="0" collapsed="false">
      <c r="A412" s="10" t="s">
        <v>429</v>
      </c>
      <c r="B412" s="11"/>
      <c r="E412" s="2" t="n">
        <f aca="false">IF(COUNTIF(Журнал_образцов!A395:A3049,A412)=G412,0,1)</f>
        <v>0</v>
      </c>
    </row>
    <row r="413" customFormat="false" ht="13.8" hidden="false" customHeight="false" outlineLevel="0" collapsed="false">
      <c r="A413" s="10" t="s">
        <v>430</v>
      </c>
      <c r="B413" s="11"/>
      <c r="E413" s="2" t="n">
        <f aca="false">IF(COUNTIF(Журнал_образцов!A396:A3050,A413)=G413,0,1)</f>
        <v>0</v>
      </c>
    </row>
    <row r="414" customFormat="false" ht="13.8" hidden="false" customHeight="false" outlineLevel="0" collapsed="false">
      <c r="A414" s="10" t="s">
        <v>431</v>
      </c>
      <c r="B414" s="11"/>
      <c r="E414" s="2" t="n">
        <f aca="false">IF(COUNTIF(Журнал_образцов!A397:A3051,A414)=G414,0,1)</f>
        <v>0</v>
      </c>
    </row>
    <row r="415" customFormat="false" ht="13.8" hidden="false" customHeight="false" outlineLevel="0" collapsed="false">
      <c r="A415" s="10" t="s">
        <v>432</v>
      </c>
      <c r="B415" s="11"/>
      <c r="E415" s="2" t="n">
        <f aca="false">IF(COUNTIF(Журнал_образцов!A398:A3052,A415)=G415,0,1)</f>
        <v>0</v>
      </c>
    </row>
    <row r="416" customFormat="false" ht="13.8" hidden="false" customHeight="false" outlineLevel="0" collapsed="false">
      <c r="A416" s="10" t="s">
        <v>433</v>
      </c>
      <c r="B416" s="11"/>
      <c r="E416" s="2" t="n">
        <f aca="false">IF(COUNTIF(Журнал_образцов!A399:A3053,A416)=G416,0,1)</f>
        <v>0</v>
      </c>
    </row>
    <row r="417" customFormat="false" ht="13.8" hidden="false" customHeight="false" outlineLevel="0" collapsed="false">
      <c r="A417" s="10" t="s">
        <v>434</v>
      </c>
      <c r="B417" s="11"/>
      <c r="E417" s="2" t="n">
        <f aca="false">IF(COUNTIF(Журнал_образцов!A400:A3054,A417)=G417,0,1)</f>
        <v>0</v>
      </c>
    </row>
    <row r="418" customFormat="false" ht="13.8" hidden="false" customHeight="false" outlineLevel="0" collapsed="false">
      <c r="A418" s="10" t="s">
        <v>435</v>
      </c>
      <c r="B418" s="11"/>
      <c r="E418" s="2" t="n">
        <f aca="false">IF(COUNTIF(Журнал_образцов!A401:A3055,A418)=G418,0,1)</f>
        <v>0</v>
      </c>
    </row>
    <row r="419" customFormat="false" ht="13.8" hidden="false" customHeight="false" outlineLevel="0" collapsed="false">
      <c r="A419" s="10" t="s">
        <v>436</v>
      </c>
      <c r="B419" s="11"/>
      <c r="E419" s="2" t="n">
        <f aca="false">IF(COUNTIF(Журнал_образцов!A402:A3056,A419)=G419,0,1)</f>
        <v>0</v>
      </c>
    </row>
    <row r="420" customFormat="false" ht="13.8" hidden="false" customHeight="false" outlineLevel="0" collapsed="false">
      <c r="A420" s="10" t="s">
        <v>437</v>
      </c>
      <c r="B420" s="11"/>
      <c r="E420" s="2" t="n">
        <f aca="false">IF(COUNTIF(Журнал_образцов!A403:A3057,A420)=G420,0,1)</f>
        <v>0</v>
      </c>
    </row>
    <row r="421" customFormat="false" ht="13.8" hidden="false" customHeight="false" outlineLevel="0" collapsed="false">
      <c r="A421" s="10" t="s">
        <v>438</v>
      </c>
      <c r="B421" s="11"/>
      <c r="E421" s="2" t="n">
        <f aca="false">IF(COUNTIF(Журнал_образцов!A404:A3058,A421)=G421,0,1)</f>
        <v>0</v>
      </c>
    </row>
    <row r="422" customFormat="false" ht="13.8" hidden="false" customHeight="false" outlineLevel="0" collapsed="false">
      <c r="A422" s="10" t="s">
        <v>439</v>
      </c>
      <c r="B422" s="11"/>
      <c r="E422" s="2" t="n">
        <f aca="false">IF(COUNTIF(Журнал_образцов!A405:A3059,A422)=G422,0,1)</f>
        <v>0</v>
      </c>
    </row>
    <row r="423" customFormat="false" ht="13.8" hidden="false" customHeight="false" outlineLevel="0" collapsed="false">
      <c r="A423" s="10" t="s">
        <v>440</v>
      </c>
      <c r="B423" s="11"/>
      <c r="E423" s="2" t="n">
        <f aca="false">IF(COUNTIF(Журнал_образцов!A406:A3060,A423)=G423,0,1)</f>
        <v>0</v>
      </c>
    </row>
    <row r="424" customFormat="false" ht="13.8" hidden="false" customHeight="false" outlineLevel="0" collapsed="false">
      <c r="A424" s="10" t="s">
        <v>441</v>
      </c>
      <c r="B424" s="11"/>
      <c r="E424" s="2" t="n">
        <f aca="false">IF(COUNTIF(Журнал_образцов!A407:A3061,A424)=G424,0,1)</f>
        <v>0</v>
      </c>
    </row>
    <row r="425" customFormat="false" ht="13.8" hidden="false" customHeight="false" outlineLevel="0" collapsed="false">
      <c r="A425" s="10" t="s">
        <v>442</v>
      </c>
      <c r="B425" s="11"/>
      <c r="E425" s="2" t="n">
        <f aca="false">IF(COUNTIF(Журнал_образцов!A408:A3062,A425)=G425,0,1)</f>
        <v>0</v>
      </c>
    </row>
    <row r="426" customFormat="false" ht="13.8" hidden="false" customHeight="false" outlineLevel="0" collapsed="false">
      <c r="A426" s="10" t="s">
        <v>443</v>
      </c>
      <c r="B426" s="11"/>
      <c r="E426" s="2" t="n">
        <f aca="false">IF(COUNTIF(Журнал_образцов!A409:A3063,A426)=G426,0,1)</f>
        <v>0</v>
      </c>
    </row>
    <row r="427" customFormat="false" ht="13.8" hidden="false" customHeight="false" outlineLevel="0" collapsed="false">
      <c r="A427" s="10" t="s">
        <v>444</v>
      </c>
      <c r="B427" s="11"/>
      <c r="E427" s="2" t="n">
        <f aca="false">IF(COUNTIF(Журнал_образцов!A410:A3064,A427)=G427,0,1)</f>
        <v>0</v>
      </c>
    </row>
    <row r="428" customFormat="false" ht="13.8" hidden="false" customHeight="false" outlineLevel="0" collapsed="false">
      <c r="A428" s="10" t="s">
        <v>445</v>
      </c>
      <c r="B428" s="11"/>
      <c r="E428" s="2" t="n">
        <f aca="false">IF(COUNTIF(Журнал_образцов!A411:A3065,A428)=G428,0,1)</f>
        <v>0</v>
      </c>
    </row>
    <row r="429" customFormat="false" ht="13.8" hidden="false" customHeight="false" outlineLevel="0" collapsed="false">
      <c r="A429" s="10" t="s">
        <v>446</v>
      </c>
      <c r="B429" s="11"/>
      <c r="E429" s="2" t="n">
        <f aca="false">IF(COUNTIF(Журнал_образцов!A412:A3066,A429)=G429,0,1)</f>
        <v>0</v>
      </c>
    </row>
    <row r="430" customFormat="false" ht="13.8" hidden="false" customHeight="false" outlineLevel="0" collapsed="false">
      <c r="A430" s="10" t="s">
        <v>447</v>
      </c>
      <c r="B430" s="11"/>
      <c r="E430" s="2" t="n">
        <f aca="false">IF(COUNTIF(Журнал_образцов!A413:A3067,A430)=G430,0,1)</f>
        <v>0</v>
      </c>
    </row>
    <row r="431" customFormat="false" ht="13.8" hidden="false" customHeight="false" outlineLevel="0" collapsed="false">
      <c r="A431" s="10" t="s">
        <v>448</v>
      </c>
      <c r="B431" s="11"/>
      <c r="E431" s="2" t="n">
        <f aca="false">IF(COUNTIF(Журнал_образцов!A414:A3068,A431)=G431,0,1)</f>
        <v>0</v>
      </c>
    </row>
    <row r="432" customFormat="false" ht="13.8" hidden="false" customHeight="false" outlineLevel="0" collapsed="false">
      <c r="A432" s="10" t="s">
        <v>449</v>
      </c>
      <c r="B432" s="11"/>
      <c r="E432" s="2" t="n">
        <f aca="false">IF(COUNTIF(Журнал_образцов!A415:A3069,A432)=G432,0,1)</f>
        <v>0</v>
      </c>
    </row>
    <row r="433" customFormat="false" ht="13.8" hidden="false" customHeight="false" outlineLevel="0" collapsed="false">
      <c r="A433" s="10" t="s">
        <v>450</v>
      </c>
      <c r="B433" s="11"/>
      <c r="E433" s="2" t="n">
        <f aca="false">IF(COUNTIF(Журнал_образцов!A416:A3070,A433)=G433,0,1)</f>
        <v>0</v>
      </c>
    </row>
    <row r="434" customFormat="false" ht="13.8" hidden="false" customHeight="false" outlineLevel="0" collapsed="false">
      <c r="A434" s="10" t="s">
        <v>451</v>
      </c>
      <c r="B434" s="11"/>
      <c r="E434" s="2" t="n">
        <f aca="false">IF(COUNTIF(Журнал_образцов!A417:A3071,A434)=G434,0,1)</f>
        <v>0</v>
      </c>
    </row>
    <row r="435" customFormat="false" ht="13.8" hidden="false" customHeight="false" outlineLevel="0" collapsed="false">
      <c r="A435" s="10" t="s">
        <v>452</v>
      </c>
      <c r="B435" s="11"/>
      <c r="E435" s="2" t="n">
        <f aca="false">IF(COUNTIF(Журнал_образцов!A418:A3072,A435)=G435,0,1)</f>
        <v>0</v>
      </c>
    </row>
    <row r="436" customFormat="false" ht="13.8" hidden="false" customHeight="false" outlineLevel="0" collapsed="false">
      <c r="A436" s="10" t="s">
        <v>453</v>
      </c>
      <c r="B436" s="11"/>
      <c r="E436" s="2" t="n">
        <f aca="false">IF(COUNTIF(Журнал_образцов!A419:A3073,A436)=G436,0,1)</f>
        <v>0</v>
      </c>
    </row>
    <row r="437" customFormat="false" ht="13.8" hidden="false" customHeight="false" outlineLevel="0" collapsed="false">
      <c r="A437" s="10" t="s">
        <v>454</v>
      </c>
      <c r="B437" s="11"/>
      <c r="E437" s="2" t="n">
        <f aca="false">IF(COUNTIF(Журнал_образцов!A420:A3074,A437)=G437,0,1)</f>
        <v>0</v>
      </c>
    </row>
    <row r="438" customFormat="false" ht="13.8" hidden="false" customHeight="false" outlineLevel="0" collapsed="false">
      <c r="A438" s="10" t="s">
        <v>455</v>
      </c>
      <c r="B438" s="11"/>
      <c r="E438" s="2" t="n">
        <f aca="false">IF(COUNTIF(Журнал_образцов!A421:A3075,A438)=G438,0,1)</f>
        <v>0</v>
      </c>
    </row>
    <row r="439" customFormat="false" ht="13.8" hidden="false" customHeight="false" outlineLevel="0" collapsed="false">
      <c r="A439" s="10" t="s">
        <v>456</v>
      </c>
      <c r="B439" s="11"/>
      <c r="E439" s="2" t="n">
        <f aca="false">IF(COUNTIF(Журнал_образцов!A422:A3076,A439)=G439,0,1)</f>
        <v>0</v>
      </c>
    </row>
    <row r="440" customFormat="false" ht="13.8" hidden="false" customHeight="false" outlineLevel="0" collapsed="false">
      <c r="A440" s="10" t="s">
        <v>457</v>
      </c>
      <c r="B440" s="11"/>
      <c r="E440" s="2" t="n">
        <f aca="false">IF(COUNTIF(Журнал_образцов!A423:A3077,A440)=G440,0,1)</f>
        <v>0</v>
      </c>
    </row>
    <row r="441" customFormat="false" ht="13.8" hidden="false" customHeight="false" outlineLevel="0" collapsed="false">
      <c r="A441" s="10" t="s">
        <v>458</v>
      </c>
      <c r="B441" s="11"/>
      <c r="E441" s="2" t="n">
        <f aca="false">IF(COUNTIF(Журнал_образцов!A424:A3078,A441)=G441,0,1)</f>
        <v>0</v>
      </c>
    </row>
    <row r="442" customFormat="false" ht="13.8" hidden="false" customHeight="false" outlineLevel="0" collapsed="false">
      <c r="A442" s="10" t="s">
        <v>459</v>
      </c>
      <c r="B442" s="11"/>
      <c r="E442" s="2" t="n">
        <f aca="false">IF(COUNTIF(Журнал_образцов!A425:A3079,A442)=G442,0,1)</f>
        <v>0</v>
      </c>
    </row>
    <row r="443" customFormat="false" ht="13.8" hidden="false" customHeight="false" outlineLevel="0" collapsed="false">
      <c r="A443" s="10" t="s">
        <v>460</v>
      </c>
      <c r="B443" s="11"/>
      <c r="E443" s="2" t="n">
        <f aca="false">IF(COUNTIF(Журнал_образцов!A426:A3080,A443)=G443,0,1)</f>
        <v>0</v>
      </c>
    </row>
    <row r="444" customFormat="false" ht="13.8" hidden="false" customHeight="false" outlineLevel="0" collapsed="false">
      <c r="A444" s="10" t="s">
        <v>461</v>
      </c>
      <c r="B444" s="11"/>
      <c r="E444" s="2" t="n">
        <f aca="false">IF(COUNTIF(Журнал_образцов!A427:A3081,A444)=G444,0,1)</f>
        <v>0</v>
      </c>
    </row>
    <row r="445" customFormat="false" ht="13.8" hidden="false" customHeight="false" outlineLevel="0" collapsed="false">
      <c r="A445" s="10" t="s">
        <v>462</v>
      </c>
      <c r="B445" s="11"/>
      <c r="E445" s="2" t="n">
        <f aca="false">IF(COUNTIF(Журнал_образцов!A428:A3082,A445)=G445,0,1)</f>
        <v>0</v>
      </c>
    </row>
    <row r="446" customFormat="false" ht="13.8" hidden="false" customHeight="false" outlineLevel="0" collapsed="false">
      <c r="A446" s="10" t="s">
        <v>463</v>
      </c>
      <c r="B446" s="11"/>
      <c r="E446" s="2" t="n">
        <f aca="false">IF(COUNTIF(Журнал_образцов!A429:A3083,A446)=G446,0,1)</f>
        <v>0</v>
      </c>
    </row>
    <row r="447" customFormat="false" ht="13.8" hidden="false" customHeight="false" outlineLevel="0" collapsed="false">
      <c r="A447" s="10" t="s">
        <v>464</v>
      </c>
      <c r="B447" s="11"/>
      <c r="E447" s="2" t="n">
        <f aca="false">IF(COUNTIF(Журнал_образцов!A430:A3084,A447)=G447,0,1)</f>
        <v>0</v>
      </c>
    </row>
    <row r="448" customFormat="false" ht="13.8" hidden="false" customHeight="false" outlineLevel="0" collapsed="false">
      <c r="A448" s="10" t="s">
        <v>465</v>
      </c>
      <c r="B448" s="11"/>
      <c r="E448" s="2" t="n">
        <f aca="false">IF(COUNTIF(Журнал_образцов!A431:A3085,A448)=G448,0,1)</f>
        <v>0</v>
      </c>
    </row>
    <row r="449" customFormat="false" ht="13.8" hidden="false" customHeight="false" outlineLevel="0" collapsed="false">
      <c r="A449" s="10" t="s">
        <v>466</v>
      </c>
      <c r="B449" s="11"/>
      <c r="E449" s="2" t="n">
        <f aca="false">IF(COUNTIF(Журнал_образцов!A432:A3086,A449)=G449,0,1)</f>
        <v>0</v>
      </c>
    </row>
    <row r="450" customFormat="false" ht="13.8" hidden="false" customHeight="false" outlineLevel="0" collapsed="false">
      <c r="A450" s="10" t="s">
        <v>467</v>
      </c>
      <c r="B450" s="11"/>
      <c r="E450" s="2" t="n">
        <f aca="false">IF(COUNTIF(Журнал_образцов!A433:A3087,A450)=G450,0,1)</f>
        <v>0</v>
      </c>
    </row>
    <row r="451" customFormat="false" ht="13.8" hidden="false" customHeight="false" outlineLevel="0" collapsed="false">
      <c r="A451" s="10" t="s">
        <v>468</v>
      </c>
      <c r="B451" s="11"/>
      <c r="E451" s="2" t="n">
        <f aca="false">IF(COUNTIF(Журнал_образцов!A434:A3088,A451)=G451,0,1)</f>
        <v>0</v>
      </c>
    </row>
    <row r="452" customFormat="false" ht="13.8" hidden="false" customHeight="false" outlineLevel="0" collapsed="false">
      <c r="A452" s="10" t="s">
        <v>469</v>
      </c>
      <c r="B452" s="11"/>
      <c r="E452" s="2" t="n">
        <f aca="false">IF(COUNTIF(Журнал_образцов!A435:A3089,A452)=G452,0,1)</f>
        <v>0</v>
      </c>
    </row>
    <row r="453" customFormat="false" ht="13.8" hidden="false" customHeight="false" outlineLevel="0" collapsed="false">
      <c r="A453" s="10" t="s">
        <v>470</v>
      </c>
      <c r="B453" s="11"/>
      <c r="E453" s="2" t="n">
        <f aca="false">IF(COUNTIF(Журнал_образцов!A436:A3090,A453)=G453,0,1)</f>
        <v>0</v>
      </c>
    </row>
    <row r="454" customFormat="false" ht="13.8" hidden="false" customHeight="false" outlineLevel="0" collapsed="false">
      <c r="A454" s="10" t="s">
        <v>471</v>
      </c>
      <c r="B454" s="11"/>
      <c r="E454" s="2" t="n">
        <f aca="false">IF(COUNTIF(Журнал_образцов!A437:A3091,A454)=G454,0,1)</f>
        <v>0</v>
      </c>
    </row>
    <row r="455" customFormat="false" ht="13.8" hidden="false" customHeight="false" outlineLevel="0" collapsed="false">
      <c r="A455" s="10" t="s">
        <v>472</v>
      </c>
      <c r="B455" s="11"/>
      <c r="E455" s="2" t="n">
        <f aca="false">IF(COUNTIF(Журнал_образцов!A438:A3092,A455)=G455,0,1)</f>
        <v>0</v>
      </c>
    </row>
    <row r="456" customFormat="false" ht="13.8" hidden="false" customHeight="false" outlineLevel="0" collapsed="false">
      <c r="A456" s="10" t="s">
        <v>473</v>
      </c>
      <c r="B456" s="11"/>
      <c r="E456" s="2" t="n">
        <f aca="false">IF(COUNTIF(Журнал_образцов!A439:A3093,A456)=G456,0,1)</f>
        <v>0</v>
      </c>
    </row>
    <row r="457" customFormat="false" ht="13.8" hidden="false" customHeight="false" outlineLevel="0" collapsed="false">
      <c r="A457" s="10" t="s">
        <v>474</v>
      </c>
      <c r="B457" s="11"/>
      <c r="E457" s="2" t="n">
        <f aca="false">IF(COUNTIF(Журнал_образцов!A440:A3094,A457)=G457,0,1)</f>
        <v>0</v>
      </c>
    </row>
    <row r="458" customFormat="false" ht="13.8" hidden="false" customHeight="false" outlineLevel="0" collapsed="false">
      <c r="A458" s="10" t="s">
        <v>475</v>
      </c>
      <c r="B458" s="11"/>
      <c r="E458" s="2" t="n">
        <f aca="false">IF(COUNTIF(Журнал_образцов!A441:A3095,A458)=G458,0,1)</f>
        <v>0</v>
      </c>
    </row>
    <row r="459" customFormat="false" ht="13.8" hidden="false" customHeight="false" outlineLevel="0" collapsed="false">
      <c r="A459" s="10" t="s">
        <v>476</v>
      </c>
      <c r="B459" s="11"/>
      <c r="E459" s="2" t="n">
        <f aca="false">IF(COUNTIF(Журнал_образцов!A442:A3096,A459)=G459,0,1)</f>
        <v>0</v>
      </c>
    </row>
    <row r="460" customFormat="false" ht="13.8" hidden="false" customHeight="false" outlineLevel="0" collapsed="false">
      <c r="A460" s="10" t="s">
        <v>477</v>
      </c>
      <c r="B460" s="11"/>
      <c r="E460" s="2" t="n">
        <f aca="false">IF(COUNTIF(Журнал_образцов!A443:A3097,A460)=G460,0,1)</f>
        <v>0</v>
      </c>
    </row>
    <row r="461" customFormat="false" ht="13.8" hidden="false" customHeight="false" outlineLevel="0" collapsed="false">
      <c r="A461" s="10" t="s">
        <v>478</v>
      </c>
      <c r="B461" s="11"/>
      <c r="E461" s="2" t="n">
        <f aca="false">IF(COUNTIF(Журнал_образцов!A444:A3098,A461)=G461,0,1)</f>
        <v>0</v>
      </c>
    </row>
    <row r="462" customFormat="false" ht="13.8" hidden="false" customHeight="false" outlineLevel="0" collapsed="false">
      <c r="A462" s="10" t="s">
        <v>479</v>
      </c>
      <c r="B462" s="11"/>
      <c r="E462" s="2" t="n">
        <f aca="false">IF(COUNTIF(Журнал_образцов!A445:A3099,A462)=G462,0,1)</f>
        <v>0</v>
      </c>
    </row>
    <row r="463" customFormat="false" ht="13.8" hidden="false" customHeight="false" outlineLevel="0" collapsed="false">
      <c r="A463" s="10" t="s">
        <v>480</v>
      </c>
      <c r="B463" s="11"/>
      <c r="E463" s="2" t="n">
        <f aca="false">IF(COUNTIF(Журнал_образцов!A446:A3100,A463)=G463,0,1)</f>
        <v>0</v>
      </c>
    </row>
    <row r="464" customFormat="false" ht="13.8" hidden="false" customHeight="false" outlineLevel="0" collapsed="false">
      <c r="A464" s="10" t="s">
        <v>481</v>
      </c>
      <c r="B464" s="11"/>
      <c r="E464" s="2" t="n">
        <f aca="false">IF(COUNTIF(Журнал_образцов!A447:A3101,A464)=G464,0,1)</f>
        <v>0</v>
      </c>
    </row>
    <row r="465" customFormat="false" ht="13.8" hidden="false" customHeight="false" outlineLevel="0" collapsed="false">
      <c r="A465" s="10" t="s">
        <v>482</v>
      </c>
      <c r="B465" s="11"/>
      <c r="E465" s="2" t="n">
        <f aca="false">IF(COUNTIF(Журнал_образцов!A448:A3102,A465)=G465,0,1)</f>
        <v>0</v>
      </c>
    </row>
    <row r="466" customFormat="false" ht="13.8" hidden="false" customHeight="false" outlineLevel="0" collapsed="false">
      <c r="A466" s="10" t="s">
        <v>483</v>
      </c>
      <c r="B466" s="11"/>
      <c r="E466" s="2" t="n">
        <f aca="false">IF(COUNTIF(Журнал_образцов!A449:A3103,A466)=G466,0,1)</f>
        <v>0</v>
      </c>
    </row>
    <row r="467" customFormat="false" ht="13.8" hidden="false" customHeight="false" outlineLevel="0" collapsed="false">
      <c r="A467" s="10" t="s">
        <v>484</v>
      </c>
      <c r="B467" s="11"/>
      <c r="E467" s="2" t="n">
        <f aca="false">IF(COUNTIF(Журнал_образцов!A450:A3104,A467)=G467,0,1)</f>
        <v>0</v>
      </c>
    </row>
    <row r="468" customFormat="false" ht="13.8" hidden="false" customHeight="false" outlineLevel="0" collapsed="false">
      <c r="A468" s="10" t="s">
        <v>485</v>
      </c>
      <c r="B468" s="11"/>
      <c r="E468" s="2" t="n">
        <f aca="false">IF(COUNTIF(Журнал_образцов!A451:A3105,A468)=G468,0,1)</f>
        <v>0</v>
      </c>
    </row>
    <row r="469" customFormat="false" ht="13.8" hidden="false" customHeight="false" outlineLevel="0" collapsed="false">
      <c r="A469" s="10" t="s">
        <v>486</v>
      </c>
      <c r="B469" s="11"/>
      <c r="E469" s="2" t="n">
        <f aca="false">IF(COUNTIF(Журнал_образцов!A452:A3106,A469)=G469,0,1)</f>
        <v>0</v>
      </c>
    </row>
    <row r="470" customFormat="false" ht="13.8" hidden="false" customHeight="false" outlineLevel="0" collapsed="false">
      <c r="A470" s="10" t="s">
        <v>487</v>
      </c>
      <c r="B470" s="11"/>
      <c r="E470" s="2" t="n">
        <f aca="false">IF(COUNTIF(Журнал_образцов!A453:A3107,A470)=G470,0,1)</f>
        <v>0</v>
      </c>
    </row>
    <row r="471" customFormat="false" ht="13.8" hidden="false" customHeight="false" outlineLevel="0" collapsed="false">
      <c r="A471" s="10" t="s">
        <v>488</v>
      </c>
      <c r="B471" s="11"/>
      <c r="E471" s="2" t="n">
        <f aca="false">IF(COUNTIF(Журнал_образцов!A454:A3108,A471)=G471,0,1)</f>
        <v>0</v>
      </c>
    </row>
    <row r="472" customFormat="false" ht="13.8" hidden="false" customHeight="false" outlineLevel="0" collapsed="false">
      <c r="A472" s="10" t="s">
        <v>489</v>
      </c>
      <c r="B472" s="11"/>
      <c r="E472" s="2" t="n">
        <f aca="false">IF(COUNTIF(Журнал_образцов!A455:A3109,A472)=G472,0,1)</f>
        <v>0</v>
      </c>
    </row>
    <row r="473" customFormat="false" ht="13.8" hidden="false" customHeight="false" outlineLevel="0" collapsed="false">
      <c r="A473" s="10" t="s">
        <v>490</v>
      </c>
      <c r="B473" s="11"/>
      <c r="E473" s="2" t="n">
        <f aca="false">IF(COUNTIF(Журнал_образцов!A456:A3110,A473)=G473,0,1)</f>
        <v>0</v>
      </c>
    </row>
    <row r="474" customFormat="false" ht="13.8" hidden="false" customHeight="false" outlineLevel="0" collapsed="false">
      <c r="A474" s="10" t="s">
        <v>491</v>
      </c>
      <c r="B474" s="11"/>
      <c r="E474" s="2" t="n">
        <f aca="false">IF(COUNTIF(Журнал_образцов!A457:A3111,A474)=G474,0,1)</f>
        <v>0</v>
      </c>
    </row>
    <row r="475" customFormat="false" ht="13.8" hidden="false" customHeight="false" outlineLevel="0" collapsed="false">
      <c r="A475" s="10" t="s">
        <v>492</v>
      </c>
      <c r="B475" s="11"/>
      <c r="E475" s="2" t="n">
        <f aca="false">IF(COUNTIF(Журнал_образцов!A458:A3112,A475)=G475,0,1)</f>
        <v>0</v>
      </c>
    </row>
    <row r="476" customFormat="false" ht="13.8" hidden="false" customHeight="false" outlineLevel="0" collapsed="false">
      <c r="A476" s="10" t="s">
        <v>493</v>
      </c>
      <c r="B476" s="11"/>
      <c r="E476" s="2" t="n">
        <f aca="false">IF(COUNTIF(Журнал_образцов!A459:A3113,A476)=G476,0,1)</f>
        <v>0</v>
      </c>
    </row>
    <row r="477" customFormat="false" ht="13.8" hidden="false" customHeight="false" outlineLevel="0" collapsed="false">
      <c r="A477" s="10" t="s">
        <v>494</v>
      </c>
      <c r="B477" s="11"/>
      <c r="E477" s="2" t="n">
        <f aca="false">IF(COUNTIF(Журнал_образцов!A460:A3114,A477)=G477,0,1)</f>
        <v>0</v>
      </c>
    </row>
    <row r="478" customFormat="false" ht="13.8" hidden="false" customHeight="false" outlineLevel="0" collapsed="false">
      <c r="A478" s="10" t="s">
        <v>495</v>
      </c>
      <c r="B478" s="11"/>
      <c r="E478" s="2" t="n">
        <f aca="false">IF(COUNTIF(Журнал_образцов!A461:A3115,A478)=G478,0,1)</f>
        <v>0</v>
      </c>
    </row>
    <row r="479" customFormat="false" ht="13.8" hidden="false" customHeight="false" outlineLevel="0" collapsed="false">
      <c r="A479" s="10" t="s">
        <v>496</v>
      </c>
      <c r="B479" s="11"/>
      <c r="E479" s="2" t="n">
        <f aca="false">IF(COUNTIF(Журнал_образцов!A462:A3116,A479)=G479,0,1)</f>
        <v>0</v>
      </c>
    </row>
    <row r="480" customFormat="false" ht="13.8" hidden="false" customHeight="false" outlineLevel="0" collapsed="false">
      <c r="A480" s="10" t="s">
        <v>497</v>
      </c>
      <c r="B480" s="11"/>
      <c r="E480" s="2" t="n">
        <f aca="false">IF(COUNTIF(Журнал_образцов!A463:A3117,A480)=G480,0,1)</f>
        <v>0</v>
      </c>
    </row>
    <row r="481" customFormat="false" ht="13.8" hidden="false" customHeight="false" outlineLevel="0" collapsed="false">
      <c r="A481" s="10" t="s">
        <v>498</v>
      </c>
      <c r="B481" s="11"/>
      <c r="E481" s="2" t="n">
        <f aca="false">IF(COUNTIF(Журнал_образцов!A464:A3118,A481)=G481,0,1)</f>
        <v>0</v>
      </c>
    </row>
    <row r="482" customFormat="false" ht="13.8" hidden="false" customHeight="false" outlineLevel="0" collapsed="false">
      <c r="A482" s="10" t="s">
        <v>499</v>
      </c>
      <c r="B482" s="11"/>
      <c r="E482" s="2" t="n">
        <f aca="false">IF(COUNTIF(Журнал_образцов!A465:A3119,A482)=G482,0,1)</f>
        <v>0</v>
      </c>
    </row>
    <row r="483" customFormat="false" ht="13.8" hidden="false" customHeight="false" outlineLevel="0" collapsed="false">
      <c r="A483" s="10" t="s">
        <v>500</v>
      </c>
      <c r="B483" s="11"/>
      <c r="E483" s="2" t="n">
        <f aca="false">IF(COUNTIF(Журнал_образцов!A466:A3120,A483)=G483,0,1)</f>
        <v>0</v>
      </c>
    </row>
    <row r="484" customFormat="false" ht="13.8" hidden="false" customHeight="false" outlineLevel="0" collapsed="false">
      <c r="A484" s="10" t="s">
        <v>501</v>
      </c>
      <c r="B484" s="11"/>
      <c r="E484" s="2" t="n">
        <f aca="false">IF(COUNTIF(Журнал_образцов!A467:A3121,A484)=G484,0,1)</f>
        <v>0</v>
      </c>
    </row>
    <row r="485" customFormat="false" ht="13.8" hidden="false" customHeight="false" outlineLevel="0" collapsed="false">
      <c r="A485" s="10" t="s">
        <v>502</v>
      </c>
      <c r="B485" s="11"/>
      <c r="E485" s="2" t="n">
        <f aca="false">IF(COUNTIF(Журнал_образцов!A468:A3122,A485)=G485,0,1)</f>
        <v>0</v>
      </c>
    </row>
    <row r="486" customFormat="false" ht="13.8" hidden="false" customHeight="false" outlineLevel="0" collapsed="false">
      <c r="A486" s="10" t="s">
        <v>503</v>
      </c>
      <c r="B486" s="11"/>
      <c r="E486" s="2" t="n">
        <f aca="false">IF(COUNTIF(Журнал_образцов!A469:A3123,A486)=G486,0,1)</f>
        <v>0</v>
      </c>
    </row>
    <row r="487" customFormat="false" ht="13.8" hidden="false" customHeight="false" outlineLevel="0" collapsed="false">
      <c r="A487" s="10" t="s">
        <v>504</v>
      </c>
      <c r="B487" s="11"/>
      <c r="E487" s="2" t="n">
        <f aca="false">IF(COUNTIF(Журнал_образцов!A470:A3124,A487)=G487,0,1)</f>
        <v>0</v>
      </c>
    </row>
    <row r="488" customFormat="false" ht="13.8" hidden="false" customHeight="false" outlineLevel="0" collapsed="false">
      <c r="A488" s="10" t="s">
        <v>505</v>
      </c>
      <c r="B488" s="11"/>
      <c r="E488" s="2" t="n">
        <f aca="false">IF(COUNTIF(Журнал_образцов!A471:A3125,A488)=G488,0,1)</f>
        <v>0</v>
      </c>
    </row>
    <row r="489" customFormat="false" ht="13.8" hidden="false" customHeight="false" outlineLevel="0" collapsed="false">
      <c r="A489" s="10" t="s">
        <v>506</v>
      </c>
      <c r="B489" s="11"/>
      <c r="E489" s="2" t="n">
        <f aca="false">IF(COUNTIF(Журнал_образцов!A472:A3126,A489)=G489,0,1)</f>
        <v>0</v>
      </c>
    </row>
    <row r="490" customFormat="false" ht="13.8" hidden="false" customHeight="false" outlineLevel="0" collapsed="false">
      <c r="A490" s="10" t="s">
        <v>507</v>
      </c>
      <c r="B490" s="11"/>
      <c r="E490" s="2" t="n">
        <f aca="false">IF(COUNTIF(Журнал_образцов!A473:A3127,A490)=G490,0,1)</f>
        <v>0</v>
      </c>
    </row>
    <row r="491" customFormat="false" ht="13.8" hidden="false" customHeight="false" outlineLevel="0" collapsed="false">
      <c r="A491" s="10" t="s">
        <v>508</v>
      </c>
      <c r="B491" s="11"/>
      <c r="E491" s="2" t="n">
        <f aca="false">IF(COUNTIF(Журнал_образцов!A474:A3128,A491)=G491,0,1)</f>
        <v>0</v>
      </c>
    </row>
    <row r="492" customFormat="false" ht="13.8" hidden="false" customHeight="false" outlineLevel="0" collapsed="false">
      <c r="A492" s="10" t="s">
        <v>509</v>
      </c>
      <c r="B492" s="11"/>
      <c r="E492" s="2" t="n">
        <f aca="false">IF(COUNTIF(Журнал_образцов!A475:A3129,A492)=G492,0,1)</f>
        <v>0</v>
      </c>
    </row>
    <row r="493" customFormat="false" ht="13.8" hidden="false" customHeight="false" outlineLevel="0" collapsed="false">
      <c r="A493" s="10" t="s">
        <v>510</v>
      </c>
      <c r="B493" s="11"/>
      <c r="E493" s="2" t="n">
        <f aca="false">IF(COUNTIF(Журнал_образцов!A476:A3130,A493)=G493,0,1)</f>
        <v>0</v>
      </c>
    </row>
    <row r="494" customFormat="false" ht="13.8" hidden="false" customHeight="false" outlineLevel="0" collapsed="false">
      <c r="A494" s="10" t="s">
        <v>511</v>
      </c>
      <c r="B494" s="11"/>
      <c r="E494" s="2" t="n">
        <f aca="false">IF(COUNTIF(Журнал_образцов!A477:A3131,A494)=G494,0,1)</f>
        <v>0</v>
      </c>
    </row>
    <row r="495" customFormat="false" ht="13.8" hidden="false" customHeight="false" outlineLevel="0" collapsed="false">
      <c r="A495" s="10" t="s">
        <v>512</v>
      </c>
      <c r="B495" s="11"/>
      <c r="E495" s="2" t="n">
        <f aca="false">IF(COUNTIF(Журнал_образцов!A478:A3132,A495)=G495,0,1)</f>
        <v>0</v>
      </c>
    </row>
    <row r="496" customFormat="false" ht="13.8" hidden="false" customHeight="false" outlineLevel="0" collapsed="false">
      <c r="A496" s="10" t="s">
        <v>513</v>
      </c>
      <c r="B496" s="11"/>
      <c r="E496" s="2" t="n">
        <f aca="false">IF(COUNTIF(Журнал_образцов!A479:A3133,A496)=G496,0,1)</f>
        <v>0</v>
      </c>
    </row>
    <row r="497" customFormat="false" ht="13.8" hidden="false" customHeight="false" outlineLevel="0" collapsed="false">
      <c r="A497" s="10" t="s">
        <v>514</v>
      </c>
      <c r="B497" s="11"/>
      <c r="E497" s="2" t="n">
        <f aca="false">IF(COUNTIF(Журнал_образцов!A480:A3134,A497)=G497,0,1)</f>
        <v>0</v>
      </c>
    </row>
    <row r="498" customFormat="false" ht="13.8" hidden="false" customHeight="false" outlineLevel="0" collapsed="false">
      <c r="A498" s="10" t="s">
        <v>515</v>
      </c>
      <c r="B498" s="11"/>
      <c r="E498" s="2" t="n">
        <f aca="false">IF(COUNTIF(Журнал_образцов!A481:A3135,A498)=G498,0,1)</f>
        <v>0</v>
      </c>
    </row>
    <row r="499" customFormat="false" ht="13.8" hidden="false" customHeight="false" outlineLevel="0" collapsed="false">
      <c r="A499" s="10" t="s">
        <v>516</v>
      </c>
      <c r="B499" s="11"/>
      <c r="E499" s="2" t="n">
        <f aca="false">IF(COUNTIF(Журнал_образцов!A482:A3136,A499)=G499,0,1)</f>
        <v>0</v>
      </c>
    </row>
    <row r="500" customFormat="false" ht="13.8" hidden="false" customHeight="false" outlineLevel="0" collapsed="false">
      <c r="A500" s="10" t="s">
        <v>517</v>
      </c>
      <c r="B500" s="11"/>
      <c r="E500" s="2" t="n">
        <f aca="false">IF(COUNTIF(Журнал_образцов!A483:A3137,A500)=G500,0,1)</f>
        <v>0</v>
      </c>
    </row>
    <row r="501" customFormat="false" ht="13.8" hidden="false" customHeight="false" outlineLevel="0" collapsed="false">
      <c r="A501" s="10" t="s">
        <v>518</v>
      </c>
      <c r="B501" s="11"/>
      <c r="E501" s="2" t="n">
        <f aca="false">IF(COUNTIF(Журнал_образцов!A484:A3138,A501)=G501,0,1)</f>
        <v>0</v>
      </c>
    </row>
    <row r="502" customFormat="false" ht="13.8" hidden="false" customHeight="false" outlineLevel="0" collapsed="false">
      <c r="A502" s="10" t="s">
        <v>519</v>
      </c>
      <c r="B502" s="11"/>
      <c r="E502" s="2" t="n">
        <f aca="false">IF(COUNTIF(Журнал_образцов!A485:A3139,A502)=G502,0,1)</f>
        <v>0</v>
      </c>
    </row>
    <row r="503" customFormat="false" ht="13.8" hidden="false" customHeight="false" outlineLevel="0" collapsed="false">
      <c r="A503" s="10" t="s">
        <v>520</v>
      </c>
      <c r="B503" s="11"/>
      <c r="E503" s="2" t="n">
        <f aca="false">IF(COUNTIF(Журнал_образцов!A486:A3140,A503)=G503,0,1)</f>
        <v>0</v>
      </c>
    </row>
    <row r="504" customFormat="false" ht="13.8" hidden="false" customHeight="false" outlineLevel="0" collapsed="false">
      <c r="A504" s="10" t="s">
        <v>521</v>
      </c>
      <c r="B504" s="11"/>
      <c r="E504" s="2" t="n">
        <f aca="false">IF(COUNTIF(Журнал_образцов!A487:A3141,A504)=G504,0,1)</f>
        <v>0</v>
      </c>
    </row>
    <row r="505" customFormat="false" ht="13.8" hidden="false" customHeight="false" outlineLevel="0" collapsed="false">
      <c r="A505" s="10" t="s">
        <v>522</v>
      </c>
      <c r="B505" s="11"/>
      <c r="E505" s="2" t="n">
        <f aca="false">IF(COUNTIF(Журнал_образцов!A488:A3142,A505)=G505,0,1)</f>
        <v>0</v>
      </c>
    </row>
    <row r="506" customFormat="false" ht="13.8" hidden="false" customHeight="false" outlineLevel="0" collapsed="false">
      <c r="A506" s="10" t="s">
        <v>523</v>
      </c>
      <c r="B506" s="11"/>
      <c r="E506" s="2" t="n">
        <f aca="false">IF(COUNTIF(Журнал_образцов!A489:A3143,A506)=G506,0,1)</f>
        <v>0</v>
      </c>
    </row>
    <row r="507" customFormat="false" ht="13.8" hidden="false" customHeight="false" outlineLevel="0" collapsed="false">
      <c r="A507" s="10" t="s">
        <v>524</v>
      </c>
      <c r="B507" s="11"/>
      <c r="E507" s="2" t="n">
        <f aca="false">IF(COUNTIF(Журнал_образцов!A490:A3144,A507)=G507,0,1)</f>
        <v>0</v>
      </c>
    </row>
    <row r="508" customFormat="false" ht="13.8" hidden="false" customHeight="false" outlineLevel="0" collapsed="false">
      <c r="A508" s="10" t="s">
        <v>525</v>
      </c>
      <c r="B508" s="11"/>
      <c r="E508" s="2" t="n">
        <f aca="false">IF(COUNTIF(Журнал_образцов!A491:A3145,A508)=G508,0,1)</f>
        <v>0</v>
      </c>
    </row>
    <row r="509" customFormat="false" ht="13.8" hidden="false" customHeight="false" outlineLevel="0" collapsed="false">
      <c r="A509" s="10" t="s">
        <v>526</v>
      </c>
      <c r="B509" s="11"/>
      <c r="E509" s="2" t="n">
        <f aca="false">IF(COUNTIF(Журнал_образцов!A492:A3146,A509)=G509,0,1)</f>
        <v>0</v>
      </c>
    </row>
    <row r="510" customFormat="false" ht="13.8" hidden="false" customHeight="false" outlineLevel="0" collapsed="false">
      <c r="A510" s="10" t="s">
        <v>527</v>
      </c>
      <c r="B510" s="11"/>
      <c r="E510" s="2" t="n">
        <f aca="false">IF(COUNTIF(Журнал_образцов!A493:A3147,A510)=G510,0,1)</f>
        <v>0</v>
      </c>
    </row>
    <row r="511" customFormat="false" ht="13.8" hidden="false" customHeight="false" outlineLevel="0" collapsed="false">
      <c r="A511" s="10" t="s">
        <v>528</v>
      </c>
      <c r="B511" s="11"/>
      <c r="E511" s="2" t="n">
        <f aca="false">IF(COUNTIF(Журнал_образцов!A494:A3148,A511)=G511,0,1)</f>
        <v>0</v>
      </c>
    </row>
    <row r="512" customFormat="false" ht="13.8" hidden="false" customHeight="false" outlineLevel="0" collapsed="false">
      <c r="A512" s="10" t="s">
        <v>529</v>
      </c>
      <c r="B512" s="11"/>
      <c r="E512" s="2" t="n">
        <f aca="false">IF(COUNTIF(Журнал_образцов!A495:A3149,A512)=G512,0,1)</f>
        <v>0</v>
      </c>
    </row>
    <row r="513" customFormat="false" ht="13.8" hidden="false" customHeight="false" outlineLevel="0" collapsed="false">
      <c r="A513" s="10" t="s">
        <v>530</v>
      </c>
      <c r="B513" s="11"/>
      <c r="E513" s="2" t="n">
        <f aca="false">IF(COUNTIF(Журнал_образцов!A496:A3150,A513)=G513,0,1)</f>
        <v>0</v>
      </c>
    </row>
    <row r="514" customFormat="false" ht="13.8" hidden="false" customHeight="false" outlineLevel="0" collapsed="false">
      <c r="A514" s="10" t="s">
        <v>531</v>
      </c>
      <c r="B514" s="11"/>
      <c r="E514" s="2" t="n">
        <f aca="false">IF(COUNTIF(Журнал_образцов!A497:A3151,A514)=G514,0,1)</f>
        <v>0</v>
      </c>
    </row>
    <row r="515" customFormat="false" ht="13.8" hidden="false" customHeight="false" outlineLevel="0" collapsed="false">
      <c r="A515" s="10" t="s">
        <v>532</v>
      </c>
      <c r="B515" s="11"/>
      <c r="E515" s="2" t="n">
        <f aca="false">IF(COUNTIF(Журнал_образцов!A498:A3152,A515)=G515,0,1)</f>
        <v>0</v>
      </c>
    </row>
    <row r="516" customFormat="false" ht="13.8" hidden="false" customHeight="false" outlineLevel="0" collapsed="false">
      <c r="A516" s="10" t="s">
        <v>533</v>
      </c>
      <c r="B516" s="11"/>
      <c r="E516" s="2" t="n">
        <f aca="false">IF(COUNTIF(Журнал_образцов!A499:A3153,A516)=G516,0,1)</f>
        <v>0</v>
      </c>
    </row>
    <row r="517" customFormat="false" ht="13.8" hidden="false" customHeight="false" outlineLevel="0" collapsed="false">
      <c r="A517" s="10" t="s">
        <v>534</v>
      </c>
      <c r="B517" s="11"/>
      <c r="E517" s="2" t="n">
        <f aca="false">IF(COUNTIF(Журнал_образцов!A500:A3154,A517)=G517,0,1)</f>
        <v>0</v>
      </c>
    </row>
    <row r="518" customFormat="false" ht="13.8" hidden="false" customHeight="false" outlineLevel="0" collapsed="false">
      <c r="A518" s="10" t="s">
        <v>535</v>
      </c>
      <c r="B518" s="11"/>
      <c r="E518" s="2" t="n">
        <f aca="false">IF(COUNTIF(Журнал_образцов!A501:A3155,A518)=G518,0,1)</f>
        <v>0</v>
      </c>
    </row>
    <row r="519" customFormat="false" ht="13.8" hidden="false" customHeight="false" outlineLevel="0" collapsed="false">
      <c r="A519" s="10" t="s">
        <v>536</v>
      </c>
      <c r="B519" s="11"/>
      <c r="E519" s="2" t="n">
        <f aca="false">IF(COUNTIF(Журнал_образцов!A502:A3156,A519)=G519,0,1)</f>
        <v>0</v>
      </c>
    </row>
    <row r="520" customFormat="false" ht="13.8" hidden="false" customHeight="false" outlineLevel="0" collapsed="false">
      <c r="A520" s="10" t="s">
        <v>537</v>
      </c>
      <c r="B520" s="11"/>
      <c r="E520" s="2" t="n">
        <f aca="false">IF(COUNTIF(Журнал_образцов!A503:A3157,A520)=G520,0,1)</f>
        <v>0</v>
      </c>
    </row>
    <row r="521" customFormat="false" ht="13.8" hidden="false" customHeight="false" outlineLevel="0" collapsed="false">
      <c r="A521" s="10" t="s">
        <v>538</v>
      </c>
      <c r="B521" s="11"/>
      <c r="E521" s="2" t="n">
        <f aca="false">IF(COUNTIF(Журнал_образцов!A504:A3158,A521)=G521,0,1)</f>
        <v>0</v>
      </c>
    </row>
    <row r="522" customFormat="false" ht="13.8" hidden="false" customHeight="false" outlineLevel="0" collapsed="false">
      <c r="A522" s="10" t="s">
        <v>539</v>
      </c>
      <c r="B522" s="11"/>
      <c r="E522" s="2" t="n">
        <f aca="false">IF(COUNTIF(Журнал_образцов!A505:A3159,A522)=G522,0,1)</f>
        <v>0</v>
      </c>
    </row>
    <row r="523" customFormat="false" ht="13.8" hidden="false" customHeight="false" outlineLevel="0" collapsed="false">
      <c r="A523" s="10" t="s">
        <v>540</v>
      </c>
      <c r="B523" s="11"/>
      <c r="E523" s="2" t="n">
        <f aca="false">IF(COUNTIF(Журнал_образцов!A506:A3160,A523)=G523,0,1)</f>
        <v>0</v>
      </c>
    </row>
    <row r="524" customFormat="false" ht="13.8" hidden="false" customHeight="false" outlineLevel="0" collapsed="false">
      <c r="A524" s="10" t="s">
        <v>541</v>
      </c>
      <c r="B524" s="11"/>
      <c r="E524" s="2" t="n">
        <f aca="false">IF(COUNTIF(Журнал_образцов!A507:A3161,A524)=G524,0,1)</f>
        <v>0</v>
      </c>
    </row>
    <row r="525" customFormat="false" ht="13.8" hidden="false" customHeight="false" outlineLevel="0" collapsed="false">
      <c r="A525" s="10" t="s">
        <v>542</v>
      </c>
      <c r="B525" s="11"/>
      <c r="E525" s="2" t="n">
        <f aca="false">IF(COUNTIF(Журнал_образцов!A508:A3162,A525)=G525,0,1)</f>
        <v>0</v>
      </c>
    </row>
    <row r="526" customFormat="false" ht="13.8" hidden="false" customHeight="false" outlineLevel="0" collapsed="false">
      <c r="A526" s="10" t="s">
        <v>543</v>
      </c>
      <c r="B526" s="11"/>
      <c r="E526" s="2" t="n">
        <f aca="false">IF(COUNTIF(Журнал_образцов!A509:A3163,A526)=G526,0,1)</f>
        <v>0</v>
      </c>
    </row>
    <row r="527" customFormat="false" ht="13.8" hidden="false" customHeight="false" outlineLevel="0" collapsed="false">
      <c r="A527" s="10" t="s">
        <v>544</v>
      </c>
      <c r="B527" s="11"/>
      <c r="E527" s="2" t="n">
        <f aca="false">IF(COUNTIF(Журнал_образцов!A510:A3164,A527)=G527,0,1)</f>
        <v>0</v>
      </c>
    </row>
    <row r="528" customFormat="false" ht="13.8" hidden="false" customHeight="false" outlineLevel="0" collapsed="false">
      <c r="A528" s="10" t="s">
        <v>545</v>
      </c>
      <c r="B528" s="11"/>
      <c r="E528" s="2" t="n">
        <f aca="false">IF(COUNTIF(Журнал_образцов!A511:A3165,A528)=G528,0,1)</f>
        <v>0</v>
      </c>
    </row>
    <row r="529" customFormat="false" ht="13.8" hidden="false" customHeight="false" outlineLevel="0" collapsed="false">
      <c r="A529" s="10" t="s">
        <v>546</v>
      </c>
      <c r="B529" s="11"/>
      <c r="E529" s="2" t="n">
        <f aca="false">IF(COUNTIF(Журнал_образцов!A512:A3166,A529)=G529,0,1)</f>
        <v>0</v>
      </c>
    </row>
    <row r="530" customFormat="false" ht="13.8" hidden="false" customHeight="false" outlineLevel="0" collapsed="false">
      <c r="A530" s="10" t="s">
        <v>547</v>
      </c>
      <c r="B530" s="11"/>
      <c r="E530" s="2" t="n">
        <f aca="false">IF(COUNTIF(Журнал_образцов!A513:A3167,A530)=G530,0,1)</f>
        <v>0</v>
      </c>
    </row>
    <row r="531" customFormat="false" ht="13.8" hidden="false" customHeight="false" outlineLevel="0" collapsed="false">
      <c r="A531" s="10" t="s">
        <v>548</v>
      </c>
      <c r="B531" s="11"/>
      <c r="E531" s="2" t="n">
        <f aca="false">IF(COUNTIF(Журнал_образцов!A514:A3168,A531)=G531,0,1)</f>
        <v>0</v>
      </c>
    </row>
    <row r="532" customFormat="false" ht="13.8" hidden="false" customHeight="false" outlineLevel="0" collapsed="false">
      <c r="A532" s="10" t="s">
        <v>549</v>
      </c>
      <c r="B532" s="11"/>
      <c r="E532" s="2" t="n">
        <f aca="false">IF(COUNTIF(Журнал_образцов!A515:A3169,A532)=G532,0,1)</f>
        <v>0</v>
      </c>
    </row>
    <row r="533" customFormat="false" ht="13.8" hidden="false" customHeight="false" outlineLevel="0" collapsed="false">
      <c r="A533" s="10" t="s">
        <v>550</v>
      </c>
      <c r="B533" s="11"/>
      <c r="E533" s="2" t="n">
        <f aca="false">IF(COUNTIF(Журнал_образцов!A516:A3170,A533)=G533,0,1)</f>
        <v>0</v>
      </c>
    </row>
    <row r="534" customFormat="false" ht="13.8" hidden="false" customHeight="false" outlineLevel="0" collapsed="false">
      <c r="A534" s="10" t="s">
        <v>551</v>
      </c>
      <c r="B534" s="11"/>
      <c r="E534" s="2" t="n">
        <f aca="false">IF(COUNTIF(Журнал_образцов!A517:A3171,A534)=G534,0,1)</f>
        <v>0</v>
      </c>
    </row>
    <row r="535" customFormat="false" ht="13.8" hidden="false" customHeight="false" outlineLevel="0" collapsed="false">
      <c r="A535" s="10" t="s">
        <v>552</v>
      </c>
      <c r="B535" s="11"/>
      <c r="E535" s="2" t="n">
        <f aca="false">IF(COUNTIF(Журнал_образцов!A518:A3172,A535)=G535,0,1)</f>
        <v>0</v>
      </c>
    </row>
    <row r="536" customFormat="false" ht="13.8" hidden="false" customHeight="false" outlineLevel="0" collapsed="false">
      <c r="A536" s="10" t="s">
        <v>553</v>
      </c>
      <c r="B536" s="11"/>
      <c r="E536" s="2" t="n">
        <f aca="false">IF(COUNTIF(Журнал_образцов!A519:A3173,A536)=G536,0,1)</f>
        <v>0</v>
      </c>
    </row>
    <row r="537" customFormat="false" ht="13.8" hidden="false" customHeight="false" outlineLevel="0" collapsed="false">
      <c r="A537" s="10" t="s">
        <v>554</v>
      </c>
      <c r="B537" s="11"/>
      <c r="E537" s="2" t="n">
        <f aca="false">IF(COUNTIF(Журнал_образцов!A520:A3174,A537)=G537,0,1)</f>
        <v>0</v>
      </c>
    </row>
    <row r="538" customFormat="false" ht="13.8" hidden="false" customHeight="false" outlineLevel="0" collapsed="false">
      <c r="A538" s="10" t="s">
        <v>555</v>
      </c>
      <c r="B538" s="11"/>
      <c r="E538" s="2" t="n">
        <f aca="false">IF(COUNTIF(Журнал_образцов!A521:A3175,A538)=G538,0,1)</f>
        <v>0</v>
      </c>
    </row>
    <row r="539" customFormat="false" ht="13.8" hidden="false" customHeight="false" outlineLevel="0" collapsed="false">
      <c r="A539" s="10" t="s">
        <v>556</v>
      </c>
      <c r="B539" s="11"/>
      <c r="E539" s="2" t="n">
        <f aca="false">IF(COUNTIF(Журнал_образцов!A522:A3176,A539)=G539,0,1)</f>
        <v>0</v>
      </c>
    </row>
    <row r="540" customFormat="false" ht="13.8" hidden="false" customHeight="false" outlineLevel="0" collapsed="false">
      <c r="A540" s="10" t="s">
        <v>557</v>
      </c>
      <c r="B540" s="11"/>
      <c r="E540" s="2" t="n">
        <f aca="false">IF(COUNTIF(Журнал_образцов!A523:A3177,A540)=G540,0,1)</f>
        <v>0</v>
      </c>
    </row>
    <row r="541" customFormat="false" ht="13.8" hidden="false" customHeight="false" outlineLevel="0" collapsed="false">
      <c r="A541" s="10" t="s">
        <v>558</v>
      </c>
      <c r="B541" s="11"/>
      <c r="E541" s="2" t="n">
        <f aca="false">IF(COUNTIF(Журнал_образцов!A524:A3178,A541)=G541,0,1)</f>
        <v>0</v>
      </c>
    </row>
    <row r="542" customFormat="false" ht="13.8" hidden="false" customHeight="false" outlineLevel="0" collapsed="false">
      <c r="A542" s="10" t="s">
        <v>559</v>
      </c>
      <c r="B542" s="11"/>
      <c r="E542" s="2" t="n">
        <f aca="false">IF(COUNTIF(Журнал_образцов!A525:A3179,A542)=G542,0,1)</f>
        <v>0</v>
      </c>
    </row>
    <row r="543" customFormat="false" ht="13.8" hidden="false" customHeight="false" outlineLevel="0" collapsed="false">
      <c r="A543" s="10" t="s">
        <v>560</v>
      </c>
      <c r="B543" s="11"/>
      <c r="E543" s="2" t="n">
        <f aca="false">IF(COUNTIF(Журнал_образцов!A526:A3180,A543)=G543,0,1)</f>
        <v>0</v>
      </c>
    </row>
    <row r="544" customFormat="false" ht="13.8" hidden="false" customHeight="false" outlineLevel="0" collapsed="false">
      <c r="A544" s="10" t="s">
        <v>561</v>
      </c>
      <c r="B544" s="11"/>
      <c r="E544" s="2" t="n">
        <f aca="false">IF(COUNTIF(Журнал_образцов!A527:A3181,A544)=G544,0,1)</f>
        <v>0</v>
      </c>
    </row>
    <row r="545" customFormat="false" ht="13.8" hidden="false" customHeight="false" outlineLevel="0" collapsed="false">
      <c r="A545" s="10" t="s">
        <v>562</v>
      </c>
      <c r="B545" s="11"/>
      <c r="E545" s="2" t="n">
        <f aca="false">IF(COUNTIF(Журнал_образцов!A528:A3182,A545)=G545,0,1)</f>
        <v>0</v>
      </c>
    </row>
    <row r="546" customFormat="false" ht="13.8" hidden="false" customHeight="false" outlineLevel="0" collapsed="false">
      <c r="A546" s="10" t="s">
        <v>563</v>
      </c>
      <c r="B546" s="11"/>
      <c r="E546" s="2" t="n">
        <f aca="false">IF(COUNTIF(Журнал_образцов!A529:A3183,A546)=G546,0,1)</f>
        <v>0</v>
      </c>
    </row>
    <row r="547" customFormat="false" ht="13.8" hidden="false" customHeight="false" outlineLevel="0" collapsed="false">
      <c r="A547" s="10" t="s">
        <v>564</v>
      </c>
      <c r="B547" s="11"/>
      <c r="E547" s="2" t="n">
        <f aca="false">IF(COUNTIF(Журнал_образцов!A530:A3184,A547)=G547,0,1)</f>
        <v>0</v>
      </c>
    </row>
    <row r="548" customFormat="false" ht="13.8" hidden="false" customHeight="false" outlineLevel="0" collapsed="false">
      <c r="A548" s="10" t="s">
        <v>565</v>
      </c>
      <c r="B548" s="11"/>
      <c r="E548" s="2" t="n">
        <f aca="false">IF(COUNTIF(Журнал_образцов!A531:A3185,A548)=G548,0,1)</f>
        <v>0</v>
      </c>
    </row>
    <row r="549" customFormat="false" ht="13.8" hidden="false" customHeight="false" outlineLevel="0" collapsed="false">
      <c r="A549" s="10" t="s">
        <v>566</v>
      </c>
      <c r="B549" s="11"/>
      <c r="E549" s="2" t="n">
        <f aca="false">IF(COUNTIF(Журнал_образцов!A532:A3186,A549)=G549,0,1)</f>
        <v>0</v>
      </c>
    </row>
    <row r="550" customFormat="false" ht="13.8" hidden="false" customHeight="false" outlineLevel="0" collapsed="false">
      <c r="A550" s="10" t="s">
        <v>567</v>
      </c>
      <c r="B550" s="11"/>
      <c r="E550" s="2" t="n">
        <f aca="false">IF(COUNTIF(Журнал_образцов!A533:A3187,A550)=G550,0,1)</f>
        <v>0</v>
      </c>
    </row>
    <row r="551" customFormat="false" ht="13.8" hidden="false" customHeight="false" outlineLevel="0" collapsed="false">
      <c r="A551" s="10" t="s">
        <v>568</v>
      </c>
      <c r="B551" s="11"/>
      <c r="E551" s="2" t="n">
        <f aca="false">IF(COUNTIF(Журнал_образцов!A534:A3188,A551)=G551,0,1)</f>
        <v>0</v>
      </c>
    </row>
    <row r="552" customFormat="false" ht="13.8" hidden="false" customHeight="false" outlineLevel="0" collapsed="false">
      <c r="A552" s="10" t="s">
        <v>569</v>
      </c>
      <c r="B552" s="11"/>
      <c r="E552" s="2" t="n">
        <f aca="false">IF(COUNTIF(Журнал_образцов!A535:A3189,A552)=G552,0,1)</f>
        <v>0</v>
      </c>
    </row>
    <row r="553" customFormat="false" ht="13.8" hidden="false" customHeight="false" outlineLevel="0" collapsed="false">
      <c r="A553" s="10" t="s">
        <v>570</v>
      </c>
      <c r="B553" s="11"/>
      <c r="E553" s="2" t="n">
        <f aca="false">IF(COUNTIF(Журнал_образцов!A536:A3190,A553)=G553,0,1)</f>
        <v>0</v>
      </c>
    </row>
    <row r="554" customFormat="false" ht="13.8" hidden="false" customHeight="false" outlineLevel="0" collapsed="false">
      <c r="A554" s="10" t="s">
        <v>571</v>
      </c>
      <c r="B554" s="11"/>
      <c r="E554" s="2" t="n">
        <f aca="false">IF(COUNTIF(Журнал_образцов!A537:A3191,A554)=G554,0,1)</f>
        <v>0</v>
      </c>
    </row>
    <row r="555" customFormat="false" ht="13.8" hidden="false" customHeight="false" outlineLevel="0" collapsed="false">
      <c r="A555" s="10" t="s">
        <v>572</v>
      </c>
      <c r="B555" s="11"/>
      <c r="E555" s="2" t="n">
        <f aca="false">IF(COUNTIF(Журнал_образцов!A538:A3192,A555)=G555,0,1)</f>
        <v>0</v>
      </c>
    </row>
    <row r="556" customFormat="false" ht="13.8" hidden="false" customHeight="false" outlineLevel="0" collapsed="false">
      <c r="A556" s="10" t="s">
        <v>573</v>
      </c>
      <c r="B556" s="11"/>
      <c r="E556" s="2" t="n">
        <f aca="false">IF(COUNTIF(Журнал_образцов!A539:A3193,A556)=G556,0,1)</f>
        <v>0</v>
      </c>
    </row>
    <row r="557" customFormat="false" ht="13.8" hidden="false" customHeight="false" outlineLevel="0" collapsed="false">
      <c r="A557" s="10" t="s">
        <v>574</v>
      </c>
      <c r="B557" s="11"/>
      <c r="E557" s="2" t="n">
        <f aca="false">IF(COUNTIF(Журнал_образцов!A540:A3194,A557)=G557,0,1)</f>
        <v>0</v>
      </c>
    </row>
    <row r="558" customFormat="false" ht="13.8" hidden="false" customHeight="false" outlineLevel="0" collapsed="false">
      <c r="A558" s="10" t="s">
        <v>575</v>
      </c>
      <c r="B558" s="11"/>
      <c r="E558" s="2" t="n">
        <f aca="false">IF(COUNTIF(Журнал_образцов!A541:A3195,A558)=G558,0,1)</f>
        <v>0</v>
      </c>
    </row>
    <row r="559" customFormat="false" ht="13.8" hidden="false" customHeight="false" outlineLevel="0" collapsed="false">
      <c r="A559" s="10" t="s">
        <v>576</v>
      </c>
      <c r="B559" s="11"/>
      <c r="E559" s="2" t="n">
        <f aca="false">IF(COUNTIF(Журнал_образцов!A542:A3196,A559)=G559,0,1)</f>
        <v>0</v>
      </c>
    </row>
    <row r="560" customFormat="false" ht="13.8" hidden="false" customHeight="false" outlineLevel="0" collapsed="false">
      <c r="A560" s="10" t="s">
        <v>577</v>
      </c>
      <c r="B560" s="11"/>
      <c r="E560" s="2" t="n">
        <f aca="false">IF(COUNTIF(Журнал_образцов!A543:A3197,A560)=G560,0,1)</f>
        <v>0</v>
      </c>
    </row>
    <row r="561" customFormat="false" ht="13.8" hidden="false" customHeight="false" outlineLevel="0" collapsed="false">
      <c r="A561" s="10" t="s">
        <v>578</v>
      </c>
      <c r="B561" s="11"/>
      <c r="E561" s="2" t="n">
        <f aca="false">IF(COUNTIF(Журнал_образцов!A544:A3198,A561)=G561,0,1)</f>
        <v>0</v>
      </c>
    </row>
    <row r="562" customFormat="false" ht="13.8" hidden="false" customHeight="false" outlineLevel="0" collapsed="false">
      <c r="A562" s="10" t="s">
        <v>579</v>
      </c>
      <c r="B562" s="11"/>
      <c r="E562" s="2" t="n">
        <f aca="false">IF(COUNTIF(Журнал_образцов!A545:A3199,A562)=G562,0,1)</f>
        <v>0</v>
      </c>
    </row>
    <row r="563" customFormat="false" ht="13.8" hidden="false" customHeight="false" outlineLevel="0" collapsed="false">
      <c r="A563" s="10" t="s">
        <v>580</v>
      </c>
      <c r="B563" s="11"/>
      <c r="E563" s="2" t="n">
        <f aca="false">IF(COUNTIF(Журнал_образцов!A546:A3200,A563)=G563,0,1)</f>
        <v>0</v>
      </c>
    </row>
    <row r="564" customFormat="false" ht="13.8" hidden="false" customHeight="false" outlineLevel="0" collapsed="false">
      <c r="A564" s="10" t="s">
        <v>581</v>
      </c>
      <c r="B564" s="11"/>
      <c r="E564" s="2" t="n">
        <f aca="false">IF(COUNTIF(Журнал_образцов!A547:A3201,A564)=G564,0,1)</f>
        <v>0</v>
      </c>
    </row>
    <row r="565" customFormat="false" ht="13.8" hidden="false" customHeight="false" outlineLevel="0" collapsed="false">
      <c r="A565" s="10" t="s">
        <v>582</v>
      </c>
      <c r="B565" s="11"/>
      <c r="E565" s="2" t="n">
        <f aca="false">IF(COUNTIF(Журнал_образцов!A548:A3202,A565)=G565,0,1)</f>
        <v>0</v>
      </c>
    </row>
    <row r="566" customFormat="false" ht="13.8" hidden="false" customHeight="false" outlineLevel="0" collapsed="false">
      <c r="A566" s="10" t="s">
        <v>583</v>
      </c>
      <c r="B566" s="11"/>
      <c r="E566" s="2" t="n">
        <f aca="false">IF(COUNTIF(Журнал_образцов!A549:A3203,A566)=G566,0,1)</f>
        <v>0</v>
      </c>
    </row>
    <row r="567" customFormat="false" ht="13.8" hidden="false" customHeight="false" outlineLevel="0" collapsed="false">
      <c r="A567" s="10" t="s">
        <v>584</v>
      </c>
      <c r="B567" s="11"/>
      <c r="E567" s="2" t="n">
        <f aca="false">IF(COUNTIF(Журнал_образцов!A550:A3204,A567)=G567,0,1)</f>
        <v>0</v>
      </c>
    </row>
    <row r="568" customFormat="false" ht="13.8" hidden="false" customHeight="false" outlineLevel="0" collapsed="false">
      <c r="A568" s="10" t="s">
        <v>585</v>
      </c>
      <c r="B568" s="11"/>
      <c r="E568" s="2" t="n">
        <f aca="false">IF(COUNTIF(Журнал_образцов!A551:A3205,A568)=G568,0,1)</f>
        <v>0</v>
      </c>
    </row>
    <row r="569" customFormat="false" ht="13.8" hidden="false" customHeight="false" outlineLevel="0" collapsed="false">
      <c r="A569" s="10" t="s">
        <v>586</v>
      </c>
      <c r="B569" s="11"/>
      <c r="E569" s="2" t="n">
        <f aca="false">IF(COUNTIF(Журнал_образцов!A552:A3206,A569)=G569,0,1)</f>
        <v>0</v>
      </c>
    </row>
    <row r="570" customFormat="false" ht="13.8" hidden="false" customHeight="false" outlineLevel="0" collapsed="false">
      <c r="A570" s="10" t="s">
        <v>587</v>
      </c>
      <c r="B570" s="11"/>
      <c r="E570" s="2" t="n">
        <f aca="false">IF(COUNTIF(Журнал_образцов!A553:A3207,A570)=G570,0,1)</f>
        <v>0</v>
      </c>
    </row>
    <row r="571" customFormat="false" ht="13.8" hidden="false" customHeight="false" outlineLevel="0" collapsed="false">
      <c r="A571" s="10" t="s">
        <v>588</v>
      </c>
      <c r="B571" s="11"/>
      <c r="E571" s="2" t="n">
        <f aca="false">IF(COUNTIF(Журнал_образцов!A554:A3208,A571)=G571,0,1)</f>
        <v>0</v>
      </c>
    </row>
    <row r="572" customFormat="false" ht="13.8" hidden="false" customHeight="false" outlineLevel="0" collapsed="false">
      <c r="A572" s="10" t="s">
        <v>589</v>
      </c>
      <c r="B572" s="11"/>
      <c r="E572" s="2" t="n">
        <f aca="false">IF(COUNTIF(Журнал_образцов!A555:A3209,A572)=G572,0,1)</f>
        <v>0</v>
      </c>
    </row>
    <row r="573" customFormat="false" ht="13.8" hidden="false" customHeight="false" outlineLevel="0" collapsed="false">
      <c r="A573" s="10" t="s">
        <v>590</v>
      </c>
      <c r="B573" s="11"/>
      <c r="E573" s="2" t="n">
        <f aca="false">IF(COUNTIF(Журнал_образцов!A556:A3210,A573)=G573,0,1)</f>
        <v>0</v>
      </c>
    </row>
    <row r="574" customFormat="false" ht="13.8" hidden="false" customHeight="false" outlineLevel="0" collapsed="false">
      <c r="A574" s="10" t="s">
        <v>591</v>
      </c>
      <c r="B574" s="11"/>
      <c r="E574" s="2" t="n">
        <f aca="false">IF(COUNTIF(Журнал_образцов!A557:A3211,A574)=G574,0,1)</f>
        <v>0</v>
      </c>
    </row>
    <row r="575" customFormat="false" ht="13.8" hidden="false" customHeight="false" outlineLevel="0" collapsed="false">
      <c r="A575" s="10" t="s">
        <v>592</v>
      </c>
      <c r="B575" s="11"/>
      <c r="E575" s="2" t="n">
        <f aca="false">IF(COUNTIF(Журнал_образцов!A558:A3212,A575)=G575,0,1)</f>
        <v>0</v>
      </c>
    </row>
    <row r="576" customFormat="false" ht="13.8" hidden="false" customHeight="false" outlineLevel="0" collapsed="false">
      <c r="A576" s="10" t="s">
        <v>593</v>
      </c>
      <c r="B576" s="11"/>
      <c r="E576" s="2" t="n">
        <f aca="false">IF(COUNTIF(Журнал_образцов!A559:A3213,A576)=G576,0,1)</f>
        <v>0</v>
      </c>
    </row>
    <row r="577" customFormat="false" ht="13.8" hidden="false" customHeight="false" outlineLevel="0" collapsed="false">
      <c r="A577" s="10" t="s">
        <v>594</v>
      </c>
      <c r="B577" s="11"/>
      <c r="E577" s="2" t="n">
        <f aca="false">IF(COUNTIF(Журнал_образцов!A560:A3214,A577)=G577,0,1)</f>
        <v>0</v>
      </c>
    </row>
    <row r="578" customFormat="false" ht="13.8" hidden="false" customHeight="false" outlineLevel="0" collapsed="false">
      <c r="A578" s="10" t="s">
        <v>595</v>
      </c>
      <c r="B578" s="11"/>
      <c r="E578" s="2" t="n">
        <f aca="false">IF(COUNTIF(Журнал_образцов!A561:A3215,A578)=G578,0,1)</f>
        <v>0</v>
      </c>
    </row>
    <row r="579" customFormat="false" ht="13.8" hidden="false" customHeight="false" outlineLevel="0" collapsed="false">
      <c r="A579" s="10" t="s">
        <v>596</v>
      </c>
      <c r="B579" s="11"/>
      <c r="E579" s="2" t="n">
        <f aca="false">IF(COUNTIF(Журнал_образцов!A562:A3216,A579)=G579,0,1)</f>
        <v>0</v>
      </c>
    </row>
    <row r="580" customFormat="false" ht="13.8" hidden="false" customHeight="false" outlineLevel="0" collapsed="false">
      <c r="A580" s="10" t="s">
        <v>597</v>
      </c>
      <c r="B580" s="11"/>
      <c r="E580" s="2" t="n">
        <f aca="false">IF(COUNTIF(Журнал_образцов!A563:A3217,A580)=G580,0,1)</f>
        <v>0</v>
      </c>
    </row>
    <row r="581" customFormat="false" ht="13.8" hidden="false" customHeight="false" outlineLevel="0" collapsed="false">
      <c r="A581" s="10" t="s">
        <v>598</v>
      </c>
      <c r="B581" s="11"/>
      <c r="E581" s="2" t="n">
        <f aca="false">IF(COUNTIF(Журнал_образцов!A564:A3218,A581)=G581,0,1)</f>
        <v>0</v>
      </c>
    </row>
    <row r="582" customFormat="false" ht="13.8" hidden="false" customHeight="false" outlineLevel="0" collapsed="false">
      <c r="A582" s="10" t="s">
        <v>599</v>
      </c>
      <c r="B582" s="11"/>
      <c r="E582" s="2" t="n">
        <f aca="false">IF(COUNTIF(Журнал_образцов!A565:A3219,A582)=G582,0,1)</f>
        <v>0</v>
      </c>
    </row>
    <row r="583" customFormat="false" ht="13.8" hidden="false" customHeight="false" outlineLevel="0" collapsed="false">
      <c r="A583" s="10" t="s">
        <v>600</v>
      </c>
      <c r="B583" s="11"/>
      <c r="E583" s="2" t="n">
        <f aca="false">IF(COUNTIF(Журнал_образцов!A566:A3220,A583)=G583,0,1)</f>
        <v>0</v>
      </c>
    </row>
    <row r="584" customFormat="false" ht="13.8" hidden="false" customHeight="false" outlineLevel="0" collapsed="false">
      <c r="A584" s="10" t="s">
        <v>601</v>
      </c>
      <c r="B584" s="11"/>
      <c r="E584" s="2" t="n">
        <f aca="false">IF(COUNTIF(Журнал_образцов!A567:A3221,A584)=G584,0,1)</f>
        <v>0</v>
      </c>
    </row>
    <row r="585" customFormat="false" ht="13.8" hidden="false" customHeight="false" outlineLevel="0" collapsed="false">
      <c r="A585" s="10" t="s">
        <v>602</v>
      </c>
      <c r="B585" s="11"/>
      <c r="E585" s="2" t="n">
        <f aca="false">IF(COUNTIF(Журнал_образцов!A568:A3222,A585)=G585,0,1)</f>
        <v>0</v>
      </c>
    </row>
    <row r="586" customFormat="false" ht="13.8" hidden="false" customHeight="false" outlineLevel="0" collapsed="false">
      <c r="A586" s="10" t="s">
        <v>603</v>
      </c>
      <c r="B586" s="11"/>
      <c r="E586" s="2" t="n">
        <f aca="false">IF(COUNTIF(Журнал_образцов!A569:A3223,A586)=G586,0,1)</f>
        <v>0</v>
      </c>
    </row>
    <row r="587" customFormat="false" ht="13.8" hidden="false" customHeight="false" outlineLevel="0" collapsed="false">
      <c r="A587" s="10" t="s">
        <v>604</v>
      </c>
      <c r="B587" s="11"/>
      <c r="E587" s="2" t="n">
        <f aca="false">IF(COUNTIF(Журнал_образцов!A570:A3224,A587)=G587,0,1)</f>
        <v>0</v>
      </c>
    </row>
    <row r="588" customFormat="false" ht="13.8" hidden="false" customHeight="false" outlineLevel="0" collapsed="false">
      <c r="A588" s="10" t="s">
        <v>605</v>
      </c>
      <c r="B588" s="11"/>
      <c r="E588" s="2" t="n">
        <f aca="false">IF(COUNTIF(Журнал_образцов!A571:A3225,A588)=G588,0,1)</f>
        <v>0</v>
      </c>
    </row>
    <row r="589" customFormat="false" ht="13.8" hidden="false" customHeight="false" outlineLevel="0" collapsed="false">
      <c r="A589" s="10" t="s">
        <v>606</v>
      </c>
      <c r="B589" s="11"/>
      <c r="E589" s="2" t="n">
        <f aca="false">IF(COUNTIF(Журнал_образцов!A572:A3226,A589)=G589,0,1)</f>
        <v>0</v>
      </c>
    </row>
    <row r="590" customFormat="false" ht="13.8" hidden="false" customHeight="false" outlineLevel="0" collapsed="false">
      <c r="A590" s="10" t="s">
        <v>607</v>
      </c>
      <c r="B590" s="11"/>
      <c r="E590" s="2" t="n">
        <f aca="false">IF(COUNTIF(Журнал_образцов!A573:A3227,A590)=G590,0,1)</f>
        <v>0</v>
      </c>
    </row>
    <row r="591" customFormat="false" ht="13.8" hidden="false" customHeight="false" outlineLevel="0" collapsed="false">
      <c r="A591" s="10" t="s">
        <v>608</v>
      </c>
      <c r="B591" s="11"/>
      <c r="E591" s="2" t="n">
        <f aca="false">IF(COUNTIF(Журнал_образцов!A574:A3228,A591)=G591,0,1)</f>
        <v>0</v>
      </c>
    </row>
  </sheetData>
  <autoFilter ref="A1:O2"/>
  <conditionalFormatting sqref="D1">
    <cfRule type="cellIs" priority="2" operator="equal" aboveAverage="0" equalAverage="0" bottom="0" percent="0" rank="0" text="" dxfId="3">
      <formula>1</formula>
    </cfRule>
  </conditionalFormatting>
  <dataValidations count="3">
    <dataValidation allowBlank="true" errorStyle="stop" operator="equal" showDropDown="false" showErrorMessage="true" showInputMessage="false" sqref="F1:F1591" type="list">
      <formula1>справочник!$F$2:$F$37</formula1>
      <formula2>0</formula2>
    </dataValidation>
    <dataValidation allowBlank="true" errorStyle="stop" operator="equal" promptTitle="Заполните сначала договор" showDropDown="false" showErrorMessage="true" showInputMessage="true" sqref="D1:D1591" type="list">
      <formula1>Договора!$E$2:$E$401</formula1>
      <formula2>0</formula2>
    </dataValidation>
    <dataValidation allowBlank="true" errorStyle="stop" operator="equal" showDropDown="false" showErrorMessage="true" showInputMessage="false" sqref="A1:A1591" type="none">
      <formula1>Журнал_заявок!$A:A</formula1>
      <formula2>0</formula2>
    </dataValidation>
  </dataValidations>
  <printOptions headings="false" gridLines="true" gridLinesSet="true" horizontalCentered="false" verticalCentered="false"/>
  <pageMargins left="0.349305555555556" right="0.192361111111111" top="0.552083333333333" bottom="0" header="0.511811023622047" footer="0.511811023622047"/>
  <pageSetup paperSize="9" scale="100" fitToWidth="1" fitToHeight="0" pageOrder="overThenDown" orientation="landscape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true"/>
  </sheetPr>
  <dimension ref="A1:X370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pane xSplit="1" ySplit="1" topLeftCell="B14" activePane="bottomRight" state="frozen"/>
      <selection pane="topLeft" activeCell="A1" activeCellId="0" sqref="A1"/>
      <selection pane="topRight" activeCell="B1" activeCellId="0" sqref="B1"/>
      <selection pane="bottomLeft" activeCell="A14" activeCellId="0" sqref="A14"/>
      <selection pane="bottomRight" activeCell="G9" activeCellId="0" sqref="G9"/>
    </sheetView>
  </sheetViews>
  <sheetFormatPr defaultColWidth="43.51953125" defaultRowHeight="15" zeroHeight="false" outlineLevelRow="0" outlineLevelCol="0"/>
  <cols>
    <col collapsed="false" customWidth="true" hidden="false" outlineLevel="0" max="1" min="1" style="23" width="10.34"/>
    <col collapsed="false" customWidth="true" hidden="false" outlineLevel="0" max="2" min="2" style="24" width="4.66"/>
    <col collapsed="false" customWidth="true" hidden="false" outlineLevel="0" max="3" min="3" style="25" width="14.66"/>
    <col collapsed="false" customWidth="true" hidden="false" outlineLevel="0" max="4" min="4" style="26" width="8.5"/>
    <col collapsed="false" customWidth="true" hidden="false" outlineLevel="0" max="5" min="5" style="27" width="8.34"/>
    <col collapsed="false" customWidth="true" hidden="false" outlineLevel="0" max="6" min="6" style="28" width="20.17"/>
    <col collapsed="false" customWidth="true" hidden="false" outlineLevel="0" max="7" min="7" style="12" width="13.87"/>
    <col collapsed="false" customWidth="true" hidden="false" outlineLevel="0" max="8" min="8" style="29" width="17.17"/>
    <col collapsed="false" customWidth="true" hidden="false" outlineLevel="0" max="9" min="9" style="12" width="8.34"/>
    <col collapsed="false" customWidth="true" hidden="false" outlineLevel="0" max="10" min="10" style="27" width="8.5"/>
    <col collapsed="false" customWidth="true" hidden="false" outlineLevel="0" max="11" min="11" style="12" width="11.66"/>
    <col collapsed="false" customWidth="true" hidden="false" outlineLevel="0" max="12" min="12" style="27" width="6.5"/>
    <col collapsed="false" customWidth="true" hidden="false" outlineLevel="0" max="13" min="13" style="30" width="25.66"/>
    <col collapsed="false" customWidth="true" hidden="false" outlineLevel="0" max="14" min="14" style="27" width="25.34"/>
    <col collapsed="false" customWidth="true" hidden="false" outlineLevel="0" max="15" min="15" style="12" width="8.5"/>
    <col collapsed="false" customWidth="true" hidden="false" outlineLevel="0" max="16" min="16" style="12" width="6.76"/>
    <col collapsed="false" customWidth="true" hidden="false" outlineLevel="0" max="17" min="17" style="12" width="8.5"/>
    <col collapsed="false" customWidth="true" hidden="false" outlineLevel="0" max="18" min="18" style="12" width="8.66"/>
    <col collapsed="false" customWidth="true" hidden="false" outlineLevel="0" max="19" min="19" style="12" width="10.34"/>
    <col collapsed="false" customWidth="true" hidden="false" outlineLevel="0" max="20" min="20" style="12" width="10.17"/>
    <col collapsed="false" customWidth="true" hidden="false" outlineLevel="0" max="21" min="21" style="27" width="20"/>
    <col collapsed="false" customWidth="true" hidden="false" outlineLevel="0" max="22" min="22" style="27" width="13.83"/>
    <col collapsed="false" customWidth="true" hidden="false" outlineLevel="0" max="23" min="23" style="12" width="39.55"/>
    <col collapsed="false" customWidth="true" hidden="false" outlineLevel="0" max="24" min="24" style="12" width="34"/>
    <col collapsed="false" customWidth="false" hidden="false" outlineLevel="0" max="257" min="25" style="12" width="43.5"/>
  </cols>
  <sheetData>
    <row r="1" customFormat="false" ht="25.5" hidden="false" customHeight="true" outlineLevel="0" collapsed="false">
      <c r="A1" s="31" t="s">
        <v>609</v>
      </c>
      <c r="B1" s="24" t="s">
        <v>610</v>
      </c>
      <c r="C1" s="32" t="s">
        <v>611</v>
      </c>
      <c r="D1" s="33" t="s">
        <v>612</v>
      </c>
      <c r="E1" s="34" t="s">
        <v>613</v>
      </c>
      <c r="F1" s="35" t="s">
        <v>614</v>
      </c>
      <c r="G1" s="36" t="s">
        <v>615</v>
      </c>
      <c r="H1" s="37" t="s">
        <v>616</v>
      </c>
      <c r="I1" s="36" t="s">
        <v>617</v>
      </c>
      <c r="J1" s="34" t="s">
        <v>618</v>
      </c>
      <c r="K1" s="36" t="s">
        <v>619</v>
      </c>
      <c r="L1" s="34" t="s">
        <v>620</v>
      </c>
      <c r="M1" s="34" t="s">
        <v>621</v>
      </c>
      <c r="N1" s="34" t="s">
        <v>622</v>
      </c>
      <c r="O1" s="36" t="s">
        <v>623</v>
      </c>
      <c r="P1" s="36" t="s">
        <v>624</v>
      </c>
      <c r="Q1" s="36" t="s">
        <v>625</v>
      </c>
      <c r="R1" s="36" t="s">
        <v>626</v>
      </c>
      <c r="S1" s="36" t="s">
        <v>627</v>
      </c>
      <c r="T1" s="36" t="s">
        <v>628</v>
      </c>
      <c r="U1" s="34" t="s">
        <v>629</v>
      </c>
      <c r="V1" s="27" t="s">
        <v>630</v>
      </c>
      <c r="W1" s="38" t="s">
        <v>631</v>
      </c>
      <c r="X1" s="39" t="s">
        <v>632</v>
      </c>
    </row>
    <row r="2" customFormat="false" ht="15" hidden="false" customHeight="false" outlineLevel="0" collapsed="false">
      <c r="A2" s="10" t="s">
        <v>17</v>
      </c>
      <c r="B2" s="24" t="n">
        <f aca="false">IF(Журнал_образцов!A2=Журнал_образцов!A1,Журнал_образцов!B1,0)+1</f>
        <v>1</v>
      </c>
      <c r="C2" s="25" t="str">
        <f aca="false">CONCATENATE(Журнал_образцов!A2,"-",TEXT(Журнал_образцов!B2,"00"))</f>
        <v>08-0001-01</v>
      </c>
      <c r="D2" s="26" t="n">
        <f aca="false">LOOKUP(Журнал_образцов!A2,Журнал_заявок!A$3:A19,Журнал_заявок!B$3:B19)</f>
        <v>44972</v>
      </c>
      <c r="E2" s="26" t="n">
        <f aca="false">LOOKUP(Журнал_образцов!A2,Журнал_заявок!$A$3:$A19,Журнал_заявок!H$3:H19)</f>
        <v>44972</v>
      </c>
      <c r="F2" s="28" t="s">
        <v>633</v>
      </c>
      <c r="G2" s="12" t="s">
        <v>634</v>
      </c>
      <c r="H2" s="29" t="s">
        <v>635</v>
      </c>
      <c r="I2" s="12" t="n">
        <v>10</v>
      </c>
      <c r="J2" s="26" t="str">
        <f aca="false">LOOKUP(Журнал_образцов!F2,справочник!K$2:K401,справочник!L$2:L401)</f>
        <v>т</v>
      </c>
      <c r="K2" s="12" t="s">
        <v>636</v>
      </c>
      <c r="L2" s="27" t="str">
        <f aca="false">LOOKUP(Журнал_образцов!F2,справочник!K$2:K401,справочник!M$2:M401)</f>
        <v>1кг</v>
      </c>
      <c r="M2" s="27" t="n">
        <f aca="false">LOOKUP(Журнал_образцов!$A2,Журнал_заявок!A$3:$A19,Журнал_заявок!J$3:J19)</f>
        <v>0</v>
      </c>
      <c r="N2" s="27" t="n">
        <f aca="false">LOOKUP(Журнал_образцов!$A2,Журнал_заявок!$A$3:B19,Журнал_заявок!K$3:K19)</f>
        <v>0</v>
      </c>
      <c r="U2" s="27" t="str">
        <f aca="false">LOOKUP(Журнал_образцов!$A2,Журнал_заявок!$A$3:$A19,Журнал_заявок!$D$3:$D19)</f>
        <v>ООО Травы сухие</v>
      </c>
      <c r="V2" s="27" t="n">
        <f aca="false">LOOKUP(Журнал_образцов!$A2,Журнал_заявок!$A$3:$A3556,Журнал_заявок!$L$3:$L3556)</f>
        <v>0</v>
      </c>
      <c r="W2" s="40" t="str">
        <f aca="false">CONCATENATE(G2,H2," ",IF(A2=A3,IF(F2=F3," ",F2),F2)," ",I2,J2)</f>
        <v>авто - f456ds Шиповника плоды 10т</v>
      </c>
      <c r="X2" s="41" t="str">
        <f aca="false">W2&amp;IF(Журнал_образцов!A2=Журнал_образцов!A1,", "&amp;Журнал_образцов!X1,"")</f>
        <v>авто - f456ds Шиповника плоды 10т</v>
      </c>
    </row>
    <row r="3" customFormat="false" ht="15" hidden="false" customHeight="false" outlineLevel="0" collapsed="false">
      <c r="A3" s="10" t="s">
        <v>17</v>
      </c>
      <c r="B3" s="24" t="n">
        <f aca="false">IF(Журнал_образцов!A3=Журнал_образцов!A2,Журнал_образцов!B2,0)+1</f>
        <v>2</v>
      </c>
      <c r="C3" s="25" t="str">
        <f aca="false">CONCATENATE(Журнал_образцов!A3,"-",TEXT(Журнал_образцов!B3,"00"))</f>
        <v>08-0001-02</v>
      </c>
      <c r="D3" s="26" t="n">
        <f aca="false">LOOKUP(Журнал_образцов!A3,Журнал_заявок!A$3:A20,Журнал_заявок!B$3:B20)</f>
        <v>44972</v>
      </c>
      <c r="E3" s="26" t="n">
        <f aca="false">LOOKUP(Журнал_образцов!A3,Журнал_заявок!$A$3:$A20,Журнал_заявок!H$3:H20)</f>
        <v>44972</v>
      </c>
      <c r="F3" s="28" t="s">
        <v>637</v>
      </c>
      <c r="G3" s="12" t="s">
        <v>634</v>
      </c>
      <c r="H3" s="29" t="s">
        <v>635</v>
      </c>
      <c r="I3" s="12" t="n">
        <v>10</v>
      </c>
      <c r="J3" s="26" t="str">
        <f aca="false">LOOKUP(Журнал_образцов!F3,справочник!K$2:K402,справочник!L$2:L402)</f>
        <v>т</v>
      </c>
      <c r="K3" s="12" t="s">
        <v>638</v>
      </c>
      <c r="L3" s="27" t="s">
        <v>639</v>
      </c>
      <c r="M3" s="27" t="n">
        <f aca="false">LOOKUP(Журнал_образцов!$A3,Журнал_заявок!A$3:$A20,Журнал_заявок!J$3:J20)</f>
        <v>0</v>
      </c>
      <c r="N3" s="27" t="n">
        <f aca="false">LOOKUP(Журнал_образцов!$A3,Журнал_заявок!$A$3:B20,Журнал_заявок!K$3:K20)</f>
        <v>0</v>
      </c>
      <c r="U3" s="27" t="str">
        <f aca="false">LOOKUP(Журнал_образцов!$A3,Журнал_заявок!$A$3:$A20,Журнал_заявок!$D$3:$D20)</f>
        <v>ООО Травы сухие</v>
      </c>
      <c r="V3" s="27" t="n">
        <f aca="false">LOOKUP(Журнал_образцов!$A3,Журнал_заявок!$A$3:$A3557,Журнал_заявок!$L$3:$L3557)</f>
        <v>0</v>
      </c>
      <c r="W3" s="40" t="str">
        <f aca="false">CONCATENATE(G3,H3," ",IF(A3=A4,IF(F3=F4," ",F3),F3)," ",I3,J3,", ")</f>
        <v>авто - f456ds Сухофрукты (ассортимент) 10т, </v>
      </c>
      <c r="X3" s="41" t="str">
        <f aca="false">W3&amp;IF(Журнал_образцов!A3=Журнал_образцов!A2,Журнал_образцов!X2,)</f>
        <v>авто - f456ds Сухофрукты (ассортимент) 10т, авто - f456ds Шиповника плоды 10т</v>
      </c>
    </row>
    <row r="4" customFormat="false" ht="15" hidden="false" customHeight="false" outlineLevel="0" collapsed="false">
      <c r="A4" s="10" t="s">
        <v>20</v>
      </c>
      <c r="B4" s="24" t="n">
        <f aca="false">IF(Журнал_образцов!A4=Журнал_образцов!A3,Журнал_образцов!B3,0)+1</f>
        <v>1</v>
      </c>
      <c r="C4" s="25" t="str">
        <f aca="false">CONCATENATE(Журнал_образцов!A4,"-",TEXT(Журнал_образцов!B4,"00"))</f>
        <v>08-0002-01</v>
      </c>
      <c r="D4" s="26" t="n">
        <f aca="false">LOOKUP(Журнал_образцов!A4,Журнал_заявок!A$3:A21,Журнал_заявок!B$3:B21)</f>
        <v>44973</v>
      </c>
      <c r="E4" s="26" t="n">
        <f aca="false">LOOKUP(Журнал_образцов!A4,Журнал_заявок!$A$3:$A21,Журнал_заявок!H$3:H21)</f>
        <v>44973</v>
      </c>
      <c r="F4" s="28" t="s">
        <v>640</v>
      </c>
      <c r="G4" s="12" t="s">
        <v>641</v>
      </c>
      <c r="H4" s="42" t="s">
        <v>642</v>
      </c>
      <c r="I4" s="43" t="n">
        <v>60</v>
      </c>
      <c r="J4" s="26" t="str">
        <f aca="false">LOOKUP(Журнал_образцов!F4,справочник!K$2:K403,справочник!L$2:L403)</f>
        <v>т</v>
      </c>
      <c r="K4" s="12" t="s">
        <v>643</v>
      </c>
      <c r="L4" s="27" t="s">
        <v>639</v>
      </c>
      <c r="M4" s="27" t="n">
        <f aca="false">LOOKUP(Журнал_образцов!$A4,Журнал_заявок!A$3:$A21,Журнал_заявок!J$3:J21)</f>
        <v>0</v>
      </c>
      <c r="N4" s="27" t="n">
        <f aca="false">LOOKUP(Журнал_образцов!$A4,Журнал_заявок!$A$3:B21,Журнал_заявок!K$3:K21)</f>
        <v>0</v>
      </c>
      <c r="U4" s="27" t="str">
        <f aca="false">LOOKUP(Журнал_образцов!$A4,Журнал_заявок!$A$3:$A21,Журнал_заявок!$D$3:$D21)</f>
        <v>ООО Травы сухие</v>
      </c>
      <c r="V4" s="27" t="n">
        <f aca="false">LOOKUP(Журнал_образцов!$A4,Журнал_заявок!$A$3:$A3558,Журнал_заявок!$L$3:$L3558)</f>
        <v>0</v>
      </c>
      <c r="W4" s="40" t="str">
        <f aca="false">CONCATENATE(G4,H4," ",IF(A4=A5,IF(F4=F5," ",F4),F4)," ",I4,J4,", ")</f>
        <v>вагон - 32423423 Яблоки свежие 60т, </v>
      </c>
      <c r="X4" s="41" t="str">
        <f aca="false">W4&amp;IF(Журнал_образцов!A4=Журнал_образцов!A3,Журнал_образцов!X3,)</f>
        <v>вагон - 32423423 Яблоки свежие 60т, </v>
      </c>
    </row>
    <row r="5" customFormat="false" ht="15" hidden="false" customHeight="false" outlineLevel="0" collapsed="false">
      <c r="A5" s="10"/>
      <c r="B5" s="24" t="n">
        <f aca="false">IF(Журнал_образцов!A5=Журнал_образцов!A4,Журнал_образцов!B4,0)+1</f>
        <v>1</v>
      </c>
      <c r="C5" s="25" t="str">
        <f aca="false">CONCATENATE(Журнал_образцов!A5,"-",TEXT(Журнал_образцов!B5,"00"))</f>
        <v>-01</v>
      </c>
      <c r="D5" s="26" t="e">
        <f aca="false">LOOKUP(Журнал_образцов!A5,Журнал_заявок!A$3:A22,Журнал_заявок!B$3:B22)</f>
        <v>#N/A</v>
      </c>
      <c r="E5" s="26" t="e">
        <f aca="false">LOOKUP(Журнал_образцов!A5,Журнал_заявок!$A$3:$A22,Журнал_заявок!H$3:H22)</f>
        <v>#N/A</v>
      </c>
      <c r="H5" s="42"/>
      <c r="J5" s="26" t="e">
        <f aca="false">LOOKUP(Журнал_образцов!F5,справочник!K$2:K404,справочник!L$2:L404)</f>
        <v>#N/A</v>
      </c>
      <c r="L5" s="27" t="s">
        <v>639</v>
      </c>
      <c r="M5" s="27" t="e">
        <f aca="false">LOOKUP(Журнал_образцов!$A5,Журнал_заявок!A$3:$A22,Журнал_заявок!J$3:J22)</f>
        <v>#N/A</v>
      </c>
      <c r="N5" s="27" t="e">
        <f aca="false">LOOKUP(Журнал_образцов!$A5,Журнал_заявок!$A$3:B22,Журнал_заявок!K$3:K22)</f>
        <v>#N/A</v>
      </c>
      <c r="U5" s="27" t="e">
        <f aca="false">LOOKUP(Журнал_образцов!$A5,Журнал_заявок!$A$3:$A22,Журнал_заявок!$D$3:$D22)</f>
        <v>#N/A</v>
      </c>
      <c r="V5" s="27" t="e">
        <f aca="false">LOOKUP(Журнал_образцов!$A5,Журнал_заявок!$A$3:$A3559,Журнал_заявок!$L$3:$L3559)</f>
        <v>#N/A</v>
      </c>
      <c r="W5" s="40" t="e">
        <f aca="false">CONCATENATE(G5,H5," ",IF(A5=A6,IF(F5=F6," ",F5),F5)," ",I5,J5,", ")</f>
        <v>#N/A</v>
      </c>
      <c r="X5" s="41" t="e">
        <f aca="false">W5&amp;IF(Журнал_образцов!A5=Журнал_образцов!A4,Журнал_образцов!X4,)</f>
        <v>#N/A</v>
      </c>
    </row>
    <row r="6" customFormat="false" ht="15" hidden="false" customHeight="false" outlineLevel="0" collapsed="false">
      <c r="A6" s="10"/>
      <c r="B6" s="24" t="n">
        <f aca="false">IF(Журнал_образцов!A6=Журнал_образцов!A5,Журнал_образцов!B5,0)+1</f>
        <v>2</v>
      </c>
      <c r="C6" s="25" t="str">
        <f aca="false">CONCATENATE(Журнал_образцов!A6,"-",TEXT(Журнал_образцов!B6,"00"))</f>
        <v>-02</v>
      </c>
      <c r="D6" s="26" t="e">
        <f aca="false">LOOKUP(Журнал_образцов!A6,Журнал_заявок!A$3:A23,Журнал_заявок!B$3:B23)</f>
        <v>#N/A</v>
      </c>
      <c r="E6" s="26" t="e">
        <f aca="false">LOOKUP(Журнал_образцов!A6,Журнал_заявок!$A$3:$A23,Журнал_заявок!H$3:H23)</f>
        <v>#N/A</v>
      </c>
      <c r="J6" s="26" t="e">
        <f aca="false">LOOKUP(Журнал_образцов!F6,справочник!K$2:K405,справочник!L$2:L405)</f>
        <v>#N/A</v>
      </c>
      <c r="L6" s="27" t="s">
        <v>639</v>
      </c>
      <c r="M6" s="27" t="e">
        <f aca="false">LOOKUP(Журнал_образцов!$A6,Журнал_заявок!A$3:$A23,Журнал_заявок!J$3:J23)</f>
        <v>#N/A</v>
      </c>
      <c r="N6" s="27" t="e">
        <f aca="false">LOOKUP(Журнал_образцов!$A6,Журнал_заявок!$A$3:B23,Журнал_заявок!K$3:K23)</f>
        <v>#N/A</v>
      </c>
      <c r="U6" s="27" t="e">
        <f aca="false">LOOKUP(Журнал_образцов!$A6,Журнал_заявок!$A$3:$A23,Журнал_заявок!$D$3:$D23)</f>
        <v>#N/A</v>
      </c>
      <c r="V6" s="27" t="e">
        <f aca="false">LOOKUP(Журнал_образцов!$A6,Журнал_заявок!$A$3:$A3560,Журнал_заявок!$L$3:$L3560)</f>
        <v>#N/A</v>
      </c>
      <c r="W6" s="40" t="e">
        <f aca="false">CONCATENATE(G6,H6," ",IF(A6=A7,IF(F6=F7," ",F6),F6)," ",I6,J6,", ")</f>
        <v>#N/A</v>
      </c>
      <c r="X6" s="41" t="e">
        <f aca="false">W6&amp;IF(Журнал_образцов!A6=Журнал_образцов!A5,Журнал_образцов!X5,)</f>
        <v>#N/A</v>
      </c>
    </row>
    <row r="7" customFormat="false" ht="15" hidden="false" customHeight="false" outlineLevel="0" collapsed="false">
      <c r="A7" s="10"/>
      <c r="B7" s="24" t="n">
        <f aca="false">IF(Журнал_образцов!A7=Журнал_образцов!A6,Журнал_образцов!B6,0)+1</f>
        <v>3</v>
      </c>
      <c r="C7" s="25" t="str">
        <f aca="false">CONCATENATE(Журнал_образцов!A7,"-",TEXT(Журнал_образцов!B7,"00"))</f>
        <v>-03</v>
      </c>
      <c r="D7" s="26" t="e">
        <f aca="false">LOOKUP(Журнал_образцов!A7,Журнал_заявок!A$3:A24,Журнал_заявок!B$3:B24)</f>
        <v>#N/A</v>
      </c>
      <c r="E7" s="26" t="e">
        <f aca="false">LOOKUP(Журнал_образцов!A7,Журнал_заявок!$A$3:$A24,Журнал_заявок!H$3:H24)</f>
        <v>#N/A</v>
      </c>
      <c r="J7" s="26" t="e">
        <f aca="false">LOOKUP(Журнал_образцов!F7,справочник!K$2:K406,справочник!L$2:L406)</f>
        <v>#N/A</v>
      </c>
      <c r="L7" s="27" t="s">
        <v>644</v>
      </c>
      <c r="M7" s="27" t="e">
        <f aca="false">LOOKUP(Журнал_образцов!$A7,Журнал_заявок!A$3:$A24,Журнал_заявок!J$3:J24)</f>
        <v>#N/A</v>
      </c>
      <c r="N7" s="27" t="e">
        <f aca="false">LOOKUP(Журнал_образцов!$A7,Журнал_заявок!$A$3:B24,Журнал_заявок!K$3:K24)</f>
        <v>#N/A</v>
      </c>
      <c r="U7" s="27" t="e">
        <f aca="false">LOOKUP(Журнал_образцов!$A7,Журнал_заявок!$A$3:$A24,Журнал_заявок!$D$3:$D24)</f>
        <v>#N/A</v>
      </c>
      <c r="V7" s="27" t="e">
        <f aca="false">LOOKUP(Журнал_образцов!$A7,Журнал_заявок!$A$3:$A3561,Журнал_заявок!$L$3:$L3561)</f>
        <v>#N/A</v>
      </c>
      <c r="W7" s="40" t="e">
        <f aca="false">CONCATENATE(G7,H7," ",IF(A7=A8,IF(F7=F8," ",F7),F7)," ",I7,J7,", ")</f>
        <v>#N/A</v>
      </c>
      <c r="X7" s="41" t="e">
        <f aca="false">W7&amp;IF(Журнал_образцов!A7=Журнал_образцов!A6,Журнал_образцов!X6,)</f>
        <v>#N/A</v>
      </c>
    </row>
    <row r="8" customFormat="false" ht="15" hidden="false" customHeight="false" outlineLevel="0" collapsed="false">
      <c r="A8" s="10"/>
      <c r="B8" s="24" t="n">
        <f aca="false">IF(Журнал_образцов!A8=Журнал_образцов!A7,Журнал_образцов!B7,0)+1</f>
        <v>4</v>
      </c>
      <c r="C8" s="25" t="str">
        <f aca="false">CONCATENATE(Журнал_образцов!A8,"-",TEXT(Журнал_образцов!B8,"00"))</f>
        <v>-04</v>
      </c>
      <c r="D8" s="26" t="e">
        <f aca="false">LOOKUP(Журнал_образцов!A8,Журнал_заявок!A$3:A25,Журнал_заявок!B$3:B25)</f>
        <v>#N/A</v>
      </c>
      <c r="E8" s="26" t="e">
        <f aca="false">LOOKUP(Журнал_образцов!A8,Журнал_заявок!$A$3:$A25,Журнал_заявок!H$3:H25)</f>
        <v>#N/A</v>
      </c>
      <c r="J8" s="26" t="e">
        <f aca="false">LOOKUP(Журнал_образцов!F8,справочник!K$2:K407,справочник!L$2:L407)</f>
        <v>#N/A</v>
      </c>
      <c r="L8" s="27" t="s">
        <v>645</v>
      </c>
      <c r="M8" s="27" t="e">
        <f aca="false">LOOKUP(Журнал_образцов!$A8,Журнал_заявок!A$3:$A25,Журнал_заявок!J$3:J25)</f>
        <v>#N/A</v>
      </c>
      <c r="N8" s="27" t="e">
        <f aca="false">LOOKUP(Журнал_образцов!$A8,Журнал_заявок!$A$3:B25,Журнал_заявок!K$3:K25)</f>
        <v>#N/A</v>
      </c>
      <c r="U8" s="27" t="e">
        <f aca="false">LOOKUP(Журнал_образцов!$A8,Журнал_заявок!$A$3:$A25,Журнал_заявок!$D$3:$D25)</f>
        <v>#N/A</v>
      </c>
      <c r="V8" s="27" t="e">
        <f aca="false">LOOKUP(Журнал_образцов!$A8,Журнал_заявок!$A$3:$A3562,Журнал_заявок!$L$3:$L3562)</f>
        <v>#N/A</v>
      </c>
      <c r="W8" s="40" t="e">
        <f aca="false">CONCATENATE(G8,H8," ",IF(A8=A9,IF(F8=F9," ",F8),F8)," ",I8,J8,", ")</f>
        <v>#N/A</v>
      </c>
      <c r="X8" s="41" t="e">
        <f aca="false">W8&amp;IF(Журнал_образцов!A8=Журнал_образцов!A7,Журнал_образцов!X7,)</f>
        <v>#N/A</v>
      </c>
    </row>
    <row r="9" customFormat="false" ht="15" hidden="false" customHeight="false" outlineLevel="0" collapsed="false">
      <c r="A9" s="10"/>
      <c r="B9" s="24" t="n">
        <f aca="false">IF(Журнал_образцов!A9=Журнал_образцов!A8,Журнал_образцов!B8,0)+1</f>
        <v>5</v>
      </c>
      <c r="C9" s="25" t="str">
        <f aca="false">CONCATENATE(Журнал_образцов!A9,"-",TEXT(Журнал_образцов!B9,"00"))</f>
        <v>-05</v>
      </c>
      <c r="D9" s="26" t="e">
        <f aca="false">LOOKUP(Журнал_образцов!A9,Журнал_заявок!A$3:A26,Журнал_заявок!B$3:B26)</f>
        <v>#N/A</v>
      </c>
      <c r="E9" s="26" t="e">
        <f aca="false">LOOKUP(Журнал_образцов!A9,Журнал_заявок!$A$3:$A26,Журнал_заявок!H$3:H26)</f>
        <v>#N/A</v>
      </c>
      <c r="J9" s="26" t="e">
        <f aca="false">LOOKUP(Журнал_образцов!F9,справочник!K$2:K408,справочник!L$2:L408)</f>
        <v>#N/A</v>
      </c>
      <c r="L9" s="27" t="s">
        <v>645</v>
      </c>
      <c r="M9" s="27" t="e">
        <f aca="false">LOOKUP(Журнал_образцов!$A9,Журнал_заявок!A$3:$A26,Журнал_заявок!J$3:J26)</f>
        <v>#N/A</v>
      </c>
      <c r="N9" s="27" t="e">
        <f aca="false">LOOKUP(Журнал_образцов!$A9,Журнал_заявок!$A$3:B26,Журнал_заявок!K$3:K26)</f>
        <v>#N/A</v>
      </c>
      <c r="U9" s="27" t="e">
        <f aca="false">LOOKUP(Журнал_образцов!$A9,Журнал_заявок!$A$3:$A26,Журнал_заявок!$D$3:$D26)</f>
        <v>#N/A</v>
      </c>
      <c r="V9" s="27" t="e">
        <f aca="false">LOOKUP(Журнал_образцов!$A9,Журнал_заявок!$A$3:$A3563,Журнал_заявок!$L$3:$L3563)</f>
        <v>#N/A</v>
      </c>
      <c r="W9" s="40" t="e">
        <f aca="false">CONCATENATE(G9,H9," ",IF(A9=A10,IF(F9=F10," ",F9),F9)," ",I9,J9,", ")</f>
        <v>#N/A</v>
      </c>
      <c r="X9" s="41" t="e">
        <f aca="false">W9&amp;IF(Журнал_образцов!A9=Журнал_образцов!A8,Журнал_образцов!X8,)</f>
        <v>#N/A</v>
      </c>
    </row>
    <row r="10" customFormat="false" ht="15" hidden="false" customHeight="false" outlineLevel="0" collapsed="false">
      <c r="A10" s="10"/>
      <c r="B10" s="24" t="n">
        <f aca="false">IF(Журнал_образцов!A10=Журнал_образцов!A9,Журнал_образцов!B9,0)+1</f>
        <v>6</v>
      </c>
      <c r="C10" s="25" t="str">
        <f aca="false">CONCATENATE(Журнал_образцов!A10,"-",TEXT(Журнал_образцов!B10,"00"))</f>
        <v>-06</v>
      </c>
      <c r="D10" s="26" t="e">
        <f aca="false">LOOKUP(Журнал_образцов!A10,Журнал_заявок!A$3:A27,Журнал_заявок!B$3:B27)</f>
        <v>#N/A</v>
      </c>
      <c r="E10" s="26" t="e">
        <f aca="false">LOOKUP(Журнал_образцов!A10,Журнал_заявок!$A$3:$A27,Журнал_заявок!H$3:H27)</f>
        <v>#N/A</v>
      </c>
      <c r="J10" s="26" t="e">
        <f aca="false">LOOKUP(Журнал_образцов!F10,справочник!K$2:K409,справочник!L$2:L409)</f>
        <v>#N/A</v>
      </c>
      <c r="L10" s="27" t="s">
        <v>645</v>
      </c>
      <c r="M10" s="27" t="e">
        <f aca="false">LOOKUP(Журнал_образцов!$A10,Журнал_заявок!A$3:$A27,Журнал_заявок!J$3:J27)</f>
        <v>#N/A</v>
      </c>
      <c r="N10" s="27" t="e">
        <f aca="false">LOOKUP(Журнал_образцов!$A10,Журнал_заявок!$A$3:B27,Журнал_заявок!K$3:K27)</f>
        <v>#N/A</v>
      </c>
      <c r="U10" s="27" t="e">
        <f aca="false">LOOKUP(Журнал_образцов!$A10,Журнал_заявок!$A$3:$A27,Журнал_заявок!$D$3:$D27)</f>
        <v>#N/A</v>
      </c>
      <c r="V10" s="27" t="e">
        <f aca="false">LOOKUP(Журнал_образцов!$A10,Журнал_заявок!$A$3:$A3564,Журнал_заявок!$L$3:$L3564)</f>
        <v>#N/A</v>
      </c>
      <c r="W10" s="40" t="e">
        <f aca="false">CONCATENATE(G10,H10," ",IF(A10=A11,IF(F10=F11," ",F10),F10)," ",I10,J10,", ")</f>
        <v>#N/A</v>
      </c>
      <c r="X10" s="41" t="e">
        <f aca="false">W10&amp;IF(Журнал_образцов!A10=Журнал_образцов!A9,Журнал_образцов!X9,)</f>
        <v>#N/A</v>
      </c>
    </row>
    <row r="11" customFormat="false" ht="15" hidden="false" customHeight="false" outlineLevel="0" collapsed="false">
      <c r="A11" s="10"/>
      <c r="B11" s="24" t="n">
        <f aca="false">IF(Журнал_образцов!A11=Журнал_образцов!A10,Журнал_образцов!B10,0)+1</f>
        <v>7</v>
      </c>
      <c r="C11" s="25" t="str">
        <f aca="false">CONCATENATE(Журнал_образцов!A11,"-",TEXT(Журнал_образцов!B11,"00"))</f>
        <v>-07</v>
      </c>
      <c r="D11" s="26" t="e">
        <f aca="false">LOOKUP(Журнал_образцов!A11,Журнал_заявок!A$3:A28,Журнал_заявок!B$3:B28)</f>
        <v>#N/A</v>
      </c>
      <c r="E11" s="26" t="e">
        <f aca="false">LOOKUP(Журнал_образцов!A11,Журнал_заявок!$A$3:$A28,Журнал_заявок!H$3:H28)</f>
        <v>#N/A</v>
      </c>
      <c r="J11" s="26" t="e">
        <f aca="false">LOOKUP(Журнал_образцов!F11,справочник!K$2:K410,справочник!L$2:L410)</f>
        <v>#N/A</v>
      </c>
      <c r="L11" s="27" t="s">
        <v>645</v>
      </c>
      <c r="M11" s="27" t="e">
        <f aca="false">LOOKUP(Журнал_образцов!$A11,Журнал_заявок!A$3:$A28,Журнал_заявок!J$3:J28)</f>
        <v>#N/A</v>
      </c>
      <c r="N11" s="27" t="e">
        <f aca="false">LOOKUP(Журнал_образцов!$A11,Журнал_заявок!$A$3:B28,Журнал_заявок!K$3:K28)</f>
        <v>#N/A</v>
      </c>
      <c r="U11" s="27" t="e">
        <f aca="false">LOOKUP(Журнал_образцов!$A11,Журнал_заявок!$A$3:$A28,Журнал_заявок!$D$3:$D28)</f>
        <v>#N/A</v>
      </c>
      <c r="V11" s="27" t="e">
        <f aca="false">LOOKUP(Журнал_образцов!$A11,Журнал_заявок!$A$3:$A3565,Журнал_заявок!$L$3:$L3565)</f>
        <v>#N/A</v>
      </c>
      <c r="W11" s="40" t="e">
        <f aca="false">CONCATENATE(G11,H11," ",IF(A11=A12,IF(F11=F12," ",F11),F11)," ",I11,J11,", ")</f>
        <v>#N/A</v>
      </c>
      <c r="X11" s="41" t="e">
        <f aca="false">W11&amp;IF(Журнал_образцов!A11=Журнал_образцов!A10,Журнал_образцов!X10,)</f>
        <v>#N/A</v>
      </c>
    </row>
    <row r="12" customFormat="false" ht="15" hidden="false" customHeight="false" outlineLevel="0" collapsed="false">
      <c r="A12" s="10"/>
      <c r="B12" s="24" t="n">
        <f aca="false">IF(Журнал_образцов!A12=Журнал_образцов!A11,Журнал_образцов!B11,0)+1</f>
        <v>8</v>
      </c>
      <c r="C12" s="25" t="str">
        <f aca="false">CONCATENATE(Журнал_образцов!A12,"-",TEXT(Журнал_образцов!B12,"00"))</f>
        <v>-08</v>
      </c>
      <c r="D12" s="26" t="e">
        <f aca="false">LOOKUP(Журнал_образцов!A12,Журнал_заявок!A$3:A29,Журнал_заявок!B$3:B29)</f>
        <v>#N/A</v>
      </c>
      <c r="E12" s="26" t="e">
        <f aca="false">LOOKUP(Журнал_образцов!A12,Журнал_заявок!$A$3:$A29,Журнал_заявок!H$3:H29)</f>
        <v>#N/A</v>
      </c>
      <c r="J12" s="26" t="e">
        <f aca="false">LOOKUP(Журнал_образцов!F12,справочник!K$2:K411,справочник!L$2:L411)</f>
        <v>#N/A</v>
      </c>
      <c r="L12" s="27" t="s">
        <v>645</v>
      </c>
      <c r="M12" s="27" t="e">
        <f aca="false">LOOKUP(Журнал_образцов!$A12,Журнал_заявок!A$3:$A29,Журнал_заявок!J$3:J29)</f>
        <v>#N/A</v>
      </c>
      <c r="N12" s="27" t="e">
        <f aca="false">LOOKUP(Журнал_образцов!$A12,Журнал_заявок!$A$3:B29,Журнал_заявок!K$3:K29)</f>
        <v>#N/A</v>
      </c>
      <c r="U12" s="27" t="e">
        <f aca="false">LOOKUP(Журнал_образцов!$A12,Журнал_заявок!$A$3:$A29,Журнал_заявок!$D$3:$D29)</f>
        <v>#N/A</v>
      </c>
      <c r="V12" s="27" t="e">
        <f aca="false">LOOKUP(Журнал_образцов!$A12,Журнал_заявок!$A$3:$A3566,Журнал_заявок!$L$3:$L3566)</f>
        <v>#N/A</v>
      </c>
      <c r="W12" s="40" t="e">
        <f aca="false">CONCATENATE(G12,H12," ",IF(A12=A13,IF(F12=F13," ",F12),F12)," ",I12,J12,", ")</f>
        <v>#N/A</v>
      </c>
      <c r="X12" s="41" t="e">
        <f aca="false">W12&amp;IF(Журнал_образцов!A12=Журнал_образцов!A11,Журнал_образцов!X11,)</f>
        <v>#N/A</v>
      </c>
    </row>
    <row r="13" customFormat="false" ht="15" hidden="false" customHeight="false" outlineLevel="0" collapsed="false">
      <c r="A13" s="10"/>
      <c r="B13" s="24" t="n">
        <f aca="false">IF(Журнал_образцов!A13=Журнал_образцов!A12,Журнал_образцов!B12,0)+1</f>
        <v>9</v>
      </c>
      <c r="C13" s="25" t="str">
        <f aca="false">CONCATENATE(Журнал_образцов!A13,"-",TEXT(Журнал_образцов!B13,"00"))</f>
        <v>-09</v>
      </c>
      <c r="D13" s="26" t="e">
        <f aca="false">LOOKUP(Журнал_образцов!A13,Журнал_заявок!A$3:A30,Журнал_заявок!B$3:B30)</f>
        <v>#N/A</v>
      </c>
      <c r="E13" s="26" t="e">
        <f aca="false">LOOKUP(Журнал_образцов!A13,Журнал_заявок!$A$3:$A30,Журнал_заявок!H$3:H30)</f>
        <v>#N/A</v>
      </c>
      <c r="J13" s="26" t="e">
        <f aca="false">LOOKUP(Журнал_образцов!F13,справочник!K$2:K412,справочник!L$2:L412)</f>
        <v>#N/A</v>
      </c>
      <c r="L13" s="27" t="s">
        <v>645</v>
      </c>
      <c r="M13" s="27" t="e">
        <f aca="false">LOOKUP(Журнал_образцов!$A13,Журнал_заявок!A$3:$A30,Журнал_заявок!J$3:J30)</f>
        <v>#N/A</v>
      </c>
      <c r="N13" s="27" t="e">
        <f aca="false">LOOKUP(Журнал_образцов!$A13,Журнал_заявок!$A$3:B30,Журнал_заявок!K$3:K30)</f>
        <v>#N/A</v>
      </c>
      <c r="U13" s="27" t="e">
        <f aca="false">LOOKUP(Журнал_образцов!$A13,Журнал_заявок!$A$3:$A30,Журнал_заявок!$D$3:$D30)</f>
        <v>#N/A</v>
      </c>
      <c r="V13" s="27" t="e">
        <f aca="false">LOOKUP(Журнал_образцов!$A13,Журнал_заявок!$A$3:$A3567,Журнал_заявок!$L$3:$L3567)</f>
        <v>#N/A</v>
      </c>
      <c r="W13" s="40" t="e">
        <f aca="false">CONCATENATE(G13,H13," ",IF(A13=A14,IF(F13=F14," ",F13),F13)," ",I13,J13,", ")</f>
        <v>#N/A</v>
      </c>
      <c r="X13" s="41" t="e">
        <f aca="false">W13&amp;IF(Журнал_образцов!A13=Журнал_образцов!A12,Журнал_образцов!X12,)</f>
        <v>#N/A</v>
      </c>
    </row>
    <row r="14" customFormat="false" ht="15" hidden="false" customHeight="false" outlineLevel="0" collapsed="false">
      <c r="A14" s="10"/>
      <c r="B14" s="24" t="n">
        <f aca="false">IF(Журнал_образцов!A14=Журнал_образцов!A13,Журнал_образцов!B13,0)+1</f>
        <v>10</v>
      </c>
      <c r="C14" s="25" t="str">
        <f aca="false">CONCATENATE(Журнал_образцов!A14,"-",TEXT(Журнал_образцов!B14,"00"))</f>
        <v>-10</v>
      </c>
      <c r="D14" s="26" t="e">
        <f aca="false">LOOKUP(Журнал_образцов!A14,Журнал_заявок!A$3:A31,Журнал_заявок!B$3:B31)</f>
        <v>#N/A</v>
      </c>
      <c r="E14" s="26" t="e">
        <f aca="false">LOOKUP(Журнал_образцов!A14,Журнал_заявок!$A$3:$A31,Журнал_заявок!H$3:H31)</f>
        <v>#N/A</v>
      </c>
      <c r="J14" s="26" t="e">
        <f aca="false">LOOKUP(Журнал_образцов!F14,справочник!K$2:K413,справочник!L$2:L413)</f>
        <v>#N/A</v>
      </c>
      <c r="L14" s="27" t="s">
        <v>645</v>
      </c>
      <c r="M14" s="27" t="e">
        <f aca="false">LOOKUP(Журнал_образцов!$A14,Журнал_заявок!A$3:$A31,Журнал_заявок!J$3:J31)</f>
        <v>#N/A</v>
      </c>
      <c r="N14" s="27" t="e">
        <f aca="false">LOOKUP(Журнал_образцов!$A14,Журнал_заявок!$A$3:B31,Журнал_заявок!K$3:K31)</f>
        <v>#N/A</v>
      </c>
      <c r="U14" s="27" t="e">
        <f aca="false">LOOKUP(Журнал_образцов!$A14,Журнал_заявок!$A$3:$A31,Журнал_заявок!$D$3:$D31)</f>
        <v>#N/A</v>
      </c>
      <c r="V14" s="27" t="e">
        <f aca="false">LOOKUP(Журнал_образцов!$A14,Журнал_заявок!$A$3:$A3568,Журнал_заявок!$L$3:$L3568)</f>
        <v>#N/A</v>
      </c>
      <c r="W14" s="40" t="e">
        <f aca="false">CONCATENATE(G14,H14," ",IF(A14=A15,IF(F14=F15," ",F14),F14)," ",I14,J14,", ")</f>
        <v>#N/A</v>
      </c>
      <c r="X14" s="41" t="e">
        <f aca="false">W14&amp;IF(Журнал_образцов!A14=Журнал_образцов!A13,Журнал_образцов!X13,)</f>
        <v>#N/A</v>
      </c>
    </row>
    <row r="15" customFormat="false" ht="15" hidden="false" customHeight="false" outlineLevel="0" collapsed="false">
      <c r="A15" s="10"/>
      <c r="B15" s="24" t="n">
        <f aca="false">IF(Журнал_образцов!A15=Журнал_образцов!A14,Журнал_образцов!B14,0)+1</f>
        <v>11</v>
      </c>
      <c r="C15" s="25" t="str">
        <f aca="false">CONCATENATE(Журнал_образцов!A15,"-",TEXT(Журнал_образцов!B15,"00"))</f>
        <v>-11</v>
      </c>
      <c r="D15" s="26" t="e">
        <f aca="false">LOOKUP(Журнал_образцов!A15,Журнал_заявок!A$3:A32,Журнал_заявок!B$3:B32)</f>
        <v>#N/A</v>
      </c>
      <c r="E15" s="26" t="e">
        <f aca="false">LOOKUP(Журнал_образцов!A15,Журнал_заявок!$A$3:$A32,Журнал_заявок!H$3:H32)</f>
        <v>#N/A</v>
      </c>
      <c r="J15" s="26" t="e">
        <f aca="false">LOOKUP(Журнал_образцов!F15,справочник!K$2:K414,справочник!L$2:L414)</f>
        <v>#N/A</v>
      </c>
      <c r="L15" s="27" t="s">
        <v>645</v>
      </c>
      <c r="M15" s="27" t="e">
        <f aca="false">LOOKUP(Журнал_образцов!$A15,Журнал_заявок!A$3:$A32,Журнал_заявок!J$3:J32)</f>
        <v>#N/A</v>
      </c>
      <c r="N15" s="27" t="e">
        <f aca="false">LOOKUP(Журнал_образцов!$A15,Журнал_заявок!$A$3:B32,Журнал_заявок!K$3:K32)</f>
        <v>#N/A</v>
      </c>
      <c r="U15" s="27" t="e">
        <f aca="false">LOOKUP(Журнал_образцов!$A15,Журнал_заявок!$A$3:$A32,Журнал_заявок!$D$3:$D32)</f>
        <v>#N/A</v>
      </c>
      <c r="V15" s="27" t="e">
        <f aca="false">LOOKUP(Журнал_образцов!$A15,Журнал_заявок!$A$3:$A3569,Журнал_заявок!$L$3:$L3569)</f>
        <v>#N/A</v>
      </c>
      <c r="W15" s="40" t="e">
        <f aca="false">CONCATENATE(G15,H15," ",IF(A15=A16,IF(F15=F16," ",F15),F15)," ",I15,J15,", ")</f>
        <v>#N/A</v>
      </c>
      <c r="X15" s="41" t="e">
        <f aca="false">W15&amp;IF(Журнал_образцов!A15=Журнал_образцов!A14,Журнал_образцов!X14,)</f>
        <v>#N/A</v>
      </c>
    </row>
    <row r="16" customFormat="false" ht="15" hidden="false" customHeight="false" outlineLevel="0" collapsed="false">
      <c r="A16" s="10"/>
      <c r="B16" s="24" t="n">
        <f aca="false">IF(Журнал_образцов!A16=Журнал_образцов!A15,Журнал_образцов!B15,0)+1</f>
        <v>12</v>
      </c>
      <c r="C16" s="25" t="str">
        <f aca="false">CONCATENATE(Журнал_образцов!A16,"-",TEXT(Журнал_образцов!B16,"00"))</f>
        <v>-12</v>
      </c>
      <c r="D16" s="26" t="e">
        <f aca="false">LOOKUP(Журнал_образцов!A16,Журнал_заявок!A$3:A33,Журнал_заявок!B$3:B33)</f>
        <v>#N/A</v>
      </c>
      <c r="E16" s="26" t="e">
        <f aca="false">LOOKUP(Журнал_образцов!A16,Журнал_заявок!$A$3:$A33,Журнал_заявок!H$3:H33)</f>
        <v>#N/A</v>
      </c>
      <c r="J16" s="26" t="e">
        <f aca="false">LOOKUP(Журнал_образцов!F16,справочник!K$2:K415,справочник!L$2:L415)</f>
        <v>#N/A</v>
      </c>
      <c r="L16" s="27" t="s">
        <v>646</v>
      </c>
      <c r="M16" s="27" t="e">
        <f aca="false">LOOKUP(Журнал_образцов!$A16,Журнал_заявок!A$3:$A33,Журнал_заявок!J$3:J33)</f>
        <v>#N/A</v>
      </c>
      <c r="N16" s="27" t="e">
        <f aca="false">LOOKUP(Журнал_образцов!$A16,Журнал_заявок!$A$3:B33,Журнал_заявок!K$3:K33)</f>
        <v>#N/A</v>
      </c>
      <c r="U16" s="27" t="e">
        <f aca="false">LOOKUP(Журнал_образцов!$A16,Журнал_заявок!$A$3:$A33,Журнал_заявок!$D$3:$D33)</f>
        <v>#N/A</v>
      </c>
      <c r="V16" s="27" t="e">
        <f aca="false">LOOKUP(Журнал_образцов!$A16,Журнал_заявок!$A$3:$A3570,Журнал_заявок!$L$3:$L3570)</f>
        <v>#N/A</v>
      </c>
      <c r="W16" s="40" t="e">
        <f aca="false">CONCATENATE(G16,H16," ",IF(A16=A17,IF(F16=F17," ",F16),F16)," ",I16,J16,", ")</f>
        <v>#N/A</v>
      </c>
      <c r="X16" s="41" t="e">
        <f aca="false">W16&amp;IF(Журнал_образцов!A16=Журнал_образцов!A15,Журнал_образцов!X15,)</f>
        <v>#N/A</v>
      </c>
    </row>
    <row r="17" customFormat="false" ht="15" hidden="false" customHeight="false" outlineLevel="0" collapsed="false">
      <c r="A17" s="10"/>
      <c r="B17" s="24" t="n">
        <f aca="false">IF(Журнал_образцов!A17=Журнал_образцов!A16,Журнал_образцов!B16,0)+1</f>
        <v>13</v>
      </c>
      <c r="C17" s="25" t="str">
        <f aca="false">CONCATENATE(Журнал_образцов!A17,"-",TEXT(Журнал_образцов!B17,"00"))</f>
        <v>-13</v>
      </c>
      <c r="D17" s="26" t="e">
        <f aca="false">LOOKUP(Журнал_образцов!A17,Журнал_заявок!A$3:A34,Журнал_заявок!B$3:B34)</f>
        <v>#N/A</v>
      </c>
      <c r="E17" s="26" t="e">
        <f aca="false">LOOKUP(Журнал_образцов!A17,Журнал_заявок!$A$3:$A34,Журнал_заявок!H$3:H34)</f>
        <v>#N/A</v>
      </c>
      <c r="J17" s="26" t="e">
        <f aca="false">LOOKUP(Журнал_образцов!F17,справочник!K$2:K416,справочник!L$2:L416)</f>
        <v>#N/A</v>
      </c>
      <c r="L17" s="27" t="s">
        <v>646</v>
      </c>
      <c r="M17" s="27" t="e">
        <f aca="false">LOOKUP(Журнал_образцов!$A17,Журнал_заявок!A$3:$A34,Журнал_заявок!J$3:J34)</f>
        <v>#N/A</v>
      </c>
      <c r="N17" s="27" t="e">
        <f aca="false">LOOKUP(Журнал_образцов!$A17,Журнал_заявок!$A$3:B34,Журнал_заявок!K$3:K34)</f>
        <v>#N/A</v>
      </c>
      <c r="U17" s="27" t="e">
        <f aca="false">LOOKUP(Журнал_образцов!$A17,Журнал_заявок!$A$3:$A34,Журнал_заявок!$D$3:$D34)</f>
        <v>#N/A</v>
      </c>
      <c r="V17" s="27" t="e">
        <f aca="false">LOOKUP(Журнал_образцов!$A17,Журнал_заявок!$A$3:$A3571,Журнал_заявок!$L$3:$L3571)</f>
        <v>#N/A</v>
      </c>
      <c r="W17" s="40" t="e">
        <f aca="false">CONCATENATE(G17,H17," ",IF(A17=A18,IF(F17=F18," ",F17),F17)," ",I17,J17,", ")</f>
        <v>#N/A</v>
      </c>
      <c r="X17" s="41" t="e">
        <f aca="false">W17&amp;IF(Журнал_образцов!A17=Журнал_образцов!A16,Журнал_образцов!X16,)</f>
        <v>#N/A</v>
      </c>
    </row>
    <row r="18" customFormat="false" ht="15" hidden="false" customHeight="false" outlineLevel="0" collapsed="false">
      <c r="A18" s="10"/>
      <c r="B18" s="24" t="n">
        <f aca="false">IF(Журнал_образцов!A18=Журнал_образцов!A17,Журнал_образцов!B17,0)+1</f>
        <v>14</v>
      </c>
      <c r="C18" s="25" t="str">
        <f aca="false">CONCATENATE(Журнал_образцов!A18,"-",TEXT(Журнал_образцов!B18,"00"))</f>
        <v>-14</v>
      </c>
      <c r="D18" s="26" t="e">
        <f aca="false">LOOKUP(Журнал_образцов!A18,Журнал_заявок!A$3:A35,Журнал_заявок!B$3:B35)</f>
        <v>#N/A</v>
      </c>
      <c r="E18" s="26" t="e">
        <f aca="false">LOOKUP(Журнал_образцов!A18,Журнал_заявок!$A$3:$A35,Журнал_заявок!H$3:H35)</f>
        <v>#N/A</v>
      </c>
      <c r="J18" s="26" t="e">
        <f aca="false">LOOKUP(Журнал_образцов!F18,справочник!K$2:K417,справочник!L$2:L417)</f>
        <v>#N/A</v>
      </c>
      <c r="L18" s="27" t="s">
        <v>646</v>
      </c>
      <c r="M18" s="27" t="e">
        <f aca="false">LOOKUP(Журнал_образцов!$A18,Журнал_заявок!A$3:$A35,Журнал_заявок!J$3:J35)</f>
        <v>#N/A</v>
      </c>
      <c r="N18" s="27" t="e">
        <f aca="false">LOOKUP(Журнал_образцов!$A18,Журнал_заявок!$A$3:B35,Журнал_заявок!K$3:K35)</f>
        <v>#N/A</v>
      </c>
      <c r="U18" s="27" t="e">
        <f aca="false">LOOKUP(Журнал_образцов!$A18,Журнал_заявок!$A$3:$A35,Журнал_заявок!$D$3:$D35)</f>
        <v>#N/A</v>
      </c>
      <c r="V18" s="27" t="e">
        <f aca="false">LOOKUP(Журнал_образцов!$A18,Журнал_заявок!$A$3:$A3572,Журнал_заявок!$L$3:$L3572)</f>
        <v>#N/A</v>
      </c>
      <c r="W18" s="40" t="e">
        <f aca="false">CONCATENATE(G18,H18," ",IF(A18=A19,IF(F18=F19," ",F18),F18)," ",I18,J18,", ")</f>
        <v>#N/A</v>
      </c>
      <c r="X18" s="41" t="e">
        <f aca="false">W18&amp;IF(Журнал_образцов!A18=Журнал_образцов!A17,Журнал_образцов!X17,)</f>
        <v>#N/A</v>
      </c>
    </row>
    <row r="19" customFormat="false" ht="15" hidden="false" customHeight="false" outlineLevel="0" collapsed="false">
      <c r="A19" s="10"/>
      <c r="B19" s="24" t="n">
        <f aca="false">IF(Журнал_образцов!A19=Журнал_образцов!A18,Журнал_образцов!B18,0)+1</f>
        <v>15</v>
      </c>
      <c r="C19" s="25" t="str">
        <f aca="false">CONCATENATE(Журнал_образцов!A19,"-",TEXT(Журнал_образцов!B19,"00"))</f>
        <v>-15</v>
      </c>
      <c r="D19" s="26" t="e">
        <f aca="false">LOOKUP(Журнал_образцов!A19,Журнал_заявок!A$3:A36,Журнал_заявок!B$3:B36)</f>
        <v>#N/A</v>
      </c>
      <c r="E19" s="26" t="e">
        <f aca="false">LOOKUP(Журнал_образцов!A19,Журнал_заявок!$A$3:$A36,Журнал_заявок!H$3:H36)</f>
        <v>#N/A</v>
      </c>
      <c r="J19" s="26" t="e">
        <f aca="false">LOOKUP(Журнал_образцов!F19,справочник!K$2:K418,справочник!L$2:L418)</f>
        <v>#N/A</v>
      </c>
      <c r="L19" s="27" t="s">
        <v>646</v>
      </c>
      <c r="M19" s="27" t="e">
        <f aca="false">LOOKUP(Журнал_образцов!$A19,Журнал_заявок!A$3:$A36,Журнал_заявок!J$3:J36)</f>
        <v>#N/A</v>
      </c>
      <c r="N19" s="27" t="e">
        <f aca="false">LOOKUP(Журнал_образцов!$A19,Журнал_заявок!$A$3:B36,Журнал_заявок!K$3:K36)</f>
        <v>#N/A</v>
      </c>
      <c r="U19" s="27" t="e">
        <f aca="false">LOOKUP(Журнал_образцов!$A19,Журнал_заявок!$A$3:$A36,Журнал_заявок!$D$3:$D36)</f>
        <v>#N/A</v>
      </c>
      <c r="V19" s="27" t="e">
        <f aca="false">LOOKUP(Журнал_образцов!$A19,Журнал_заявок!$A$3:$A3573,Журнал_заявок!$L$3:$L3573)</f>
        <v>#N/A</v>
      </c>
      <c r="W19" s="40" t="e">
        <f aca="false">CONCATENATE(G19,H19," ",IF(A19=A20,IF(F19=F20," ",F19),F19)," ",I19,J19,", ")</f>
        <v>#N/A</v>
      </c>
      <c r="X19" s="41" t="e">
        <f aca="false">W19&amp;IF(Журнал_образцов!A19=Журнал_образцов!A18,Журнал_образцов!X18,)</f>
        <v>#N/A</v>
      </c>
    </row>
    <row r="20" customFormat="false" ht="15" hidden="false" customHeight="false" outlineLevel="0" collapsed="false">
      <c r="A20" s="10"/>
      <c r="B20" s="24" t="n">
        <f aca="false">IF(Журнал_образцов!A20=Журнал_образцов!A19,Журнал_образцов!B19,0)+1</f>
        <v>16</v>
      </c>
      <c r="C20" s="25" t="str">
        <f aca="false">CONCATENATE(Журнал_образцов!A20,"-",TEXT(Журнал_образцов!B20,"00"))</f>
        <v>-16</v>
      </c>
      <c r="D20" s="26" t="e">
        <f aca="false">LOOKUP(Журнал_образцов!A20,Журнал_заявок!A$3:A37,Журнал_заявок!B$3:B37)</f>
        <v>#N/A</v>
      </c>
      <c r="E20" s="26" t="e">
        <f aca="false">LOOKUP(Журнал_образцов!A20,Журнал_заявок!$A$3:$A37,Журнал_заявок!H$3:H37)</f>
        <v>#N/A</v>
      </c>
      <c r="J20" s="26" t="e">
        <f aca="false">LOOKUP(Журнал_образцов!F20,справочник!K$2:K419,справочник!L$2:L419)</f>
        <v>#N/A</v>
      </c>
      <c r="L20" s="27" t="s">
        <v>646</v>
      </c>
      <c r="M20" s="27" t="e">
        <f aca="false">LOOKUP(Журнал_образцов!$A20,Журнал_заявок!A$3:$A37,Журнал_заявок!J$3:J37)</f>
        <v>#N/A</v>
      </c>
      <c r="N20" s="27" t="e">
        <f aca="false">LOOKUP(Журнал_образцов!$A20,Журнал_заявок!$A$3:B37,Журнал_заявок!K$3:K37)</f>
        <v>#N/A</v>
      </c>
      <c r="U20" s="27" t="e">
        <f aca="false">LOOKUP(Журнал_образцов!$A20,Журнал_заявок!$A$3:$A37,Журнал_заявок!$D$3:$D37)</f>
        <v>#N/A</v>
      </c>
      <c r="V20" s="27" t="e">
        <f aca="false">LOOKUP(Журнал_образцов!$A20,Журнал_заявок!$A$3:$A3574,Журнал_заявок!$L$3:$L3574)</f>
        <v>#N/A</v>
      </c>
      <c r="W20" s="40" t="e">
        <f aca="false">CONCATENATE(G20,H20," ",IF(A20=A21,IF(F20=F21," ",F20),F20)," ",I20,J20,", ")</f>
        <v>#N/A</v>
      </c>
      <c r="X20" s="41" t="e">
        <f aca="false">W20&amp;IF(Журнал_образцов!A20=Журнал_образцов!A19,Журнал_образцов!X19,)</f>
        <v>#N/A</v>
      </c>
    </row>
    <row r="21" customFormat="false" ht="15" hidden="false" customHeight="false" outlineLevel="0" collapsed="false">
      <c r="A21" s="10"/>
      <c r="B21" s="24" t="n">
        <f aca="false">IF(Журнал_образцов!A21=Журнал_образцов!A20,Журнал_образцов!B20,0)+1</f>
        <v>17</v>
      </c>
      <c r="C21" s="25" t="str">
        <f aca="false">CONCATENATE(Журнал_образцов!A21,"-",TEXT(Журнал_образцов!B21,"00"))</f>
        <v>-17</v>
      </c>
      <c r="D21" s="26" t="e">
        <f aca="false">LOOKUP(Журнал_образцов!A21,Журнал_заявок!A$3:A38,Журнал_заявок!B$3:B38)</f>
        <v>#N/A</v>
      </c>
      <c r="E21" s="26" t="e">
        <f aca="false">LOOKUP(Журнал_образцов!A21,Журнал_заявок!$A$3:$A38,Журнал_заявок!H$3:H38)</f>
        <v>#N/A</v>
      </c>
      <c r="J21" s="26" t="e">
        <f aca="false">LOOKUP(Журнал_образцов!F21,справочник!K$2:K420,справочник!L$2:L420)</f>
        <v>#N/A</v>
      </c>
      <c r="L21" s="27" t="s">
        <v>646</v>
      </c>
      <c r="M21" s="27" t="e">
        <f aca="false">LOOKUP(Журнал_образцов!$A21,Журнал_заявок!A$3:$A38,Журнал_заявок!J$3:J38)</f>
        <v>#N/A</v>
      </c>
      <c r="N21" s="27" t="e">
        <f aca="false">LOOKUP(Журнал_образцов!$A21,Журнал_заявок!$A$3:B38,Журнал_заявок!K$3:K38)</f>
        <v>#N/A</v>
      </c>
      <c r="U21" s="27" t="e">
        <f aca="false">LOOKUP(Журнал_образцов!$A21,Журнал_заявок!$A$3:$A38,Журнал_заявок!$D$3:$D38)</f>
        <v>#N/A</v>
      </c>
      <c r="V21" s="27" t="e">
        <f aca="false">LOOKUP(Журнал_образцов!$A21,Журнал_заявок!$A$3:$A3575,Журнал_заявок!$L$3:$L3575)</f>
        <v>#N/A</v>
      </c>
      <c r="W21" s="40" t="e">
        <f aca="false">CONCATENATE(G21,H21," ",IF(A21=A22,IF(F21=F22," ",F21),F21)," ",I21,J21,", ")</f>
        <v>#N/A</v>
      </c>
      <c r="X21" s="41" t="e">
        <f aca="false">W21&amp;IF(Журнал_образцов!A21=Журнал_образцов!A20,Журнал_образцов!X20,)</f>
        <v>#N/A</v>
      </c>
    </row>
    <row r="22" customFormat="false" ht="15" hidden="false" customHeight="false" outlineLevel="0" collapsed="false">
      <c r="A22" s="10"/>
      <c r="B22" s="24" t="n">
        <f aca="false">IF(Журнал_образцов!A22=Журнал_образцов!A21,Журнал_образцов!B21,0)+1</f>
        <v>18</v>
      </c>
      <c r="C22" s="25" t="str">
        <f aca="false">CONCATENATE(Журнал_образцов!A22,"-",TEXT(Журнал_образцов!B22,"00"))</f>
        <v>-18</v>
      </c>
      <c r="D22" s="26" t="e">
        <f aca="false">LOOKUP(Журнал_образцов!A22,Журнал_заявок!A$3:A39,Журнал_заявок!B$3:B39)</f>
        <v>#N/A</v>
      </c>
      <c r="E22" s="26" t="e">
        <f aca="false">LOOKUP(Журнал_образцов!A22,Журнал_заявок!$A$3:$A39,Журнал_заявок!H$3:H39)</f>
        <v>#N/A</v>
      </c>
      <c r="J22" s="26" t="e">
        <f aca="false">LOOKUP(Журнал_образцов!F22,справочник!K$2:K421,справочник!L$2:L421)</f>
        <v>#N/A</v>
      </c>
      <c r="L22" s="27" t="s">
        <v>647</v>
      </c>
      <c r="M22" s="27" t="e">
        <f aca="false">LOOKUP(Журнал_образцов!$A22,Журнал_заявок!A$3:$A39,Журнал_заявок!J$3:J39)</f>
        <v>#N/A</v>
      </c>
      <c r="N22" s="27" t="e">
        <f aca="false">LOOKUP(Журнал_образцов!$A22,Журнал_заявок!$A$3:B39,Журнал_заявок!K$3:K39)</f>
        <v>#N/A</v>
      </c>
      <c r="U22" s="27" t="e">
        <f aca="false">LOOKUP(Журнал_образцов!$A22,Журнал_заявок!$A$3:$A39,Журнал_заявок!$D$3:$D39)</f>
        <v>#N/A</v>
      </c>
      <c r="V22" s="27" t="e">
        <f aca="false">LOOKUP(Журнал_образцов!$A22,Журнал_заявок!$A$3:$A3576,Журнал_заявок!$L$3:$L3576)</f>
        <v>#N/A</v>
      </c>
      <c r="W22" s="40" t="e">
        <f aca="false">CONCATENATE(G22,H22," ",IF(A22=A23,IF(F22=F23," ",F22),F22)," ",I22,J22,", ")</f>
        <v>#N/A</v>
      </c>
      <c r="X22" s="41" t="e">
        <f aca="false">W22&amp;IF(Журнал_образцов!A22=Журнал_образцов!A21,Журнал_образцов!X21,)</f>
        <v>#N/A</v>
      </c>
    </row>
    <row r="23" customFormat="false" ht="15" hidden="false" customHeight="false" outlineLevel="0" collapsed="false">
      <c r="A23" s="10"/>
      <c r="B23" s="24" t="n">
        <f aca="false">IF(Журнал_образцов!A23=Журнал_образцов!A22,Журнал_образцов!B22,0)+1</f>
        <v>19</v>
      </c>
      <c r="C23" s="25" t="str">
        <f aca="false">CONCATENATE(Журнал_образцов!A23,"-",TEXT(Журнал_образцов!B23,"00"))</f>
        <v>-19</v>
      </c>
      <c r="D23" s="26" t="e">
        <f aca="false">LOOKUP(Журнал_образцов!A23,Журнал_заявок!A$3:A40,Журнал_заявок!B$3:B40)</f>
        <v>#N/A</v>
      </c>
      <c r="E23" s="26" t="e">
        <f aca="false">LOOKUP(Журнал_образцов!A23,Журнал_заявок!$A$3:$A40,Журнал_заявок!H$3:H40)</f>
        <v>#N/A</v>
      </c>
      <c r="J23" s="26" t="e">
        <f aca="false">LOOKUP(Журнал_образцов!F23,справочник!K$2:K422,справочник!L$2:L422)</f>
        <v>#N/A</v>
      </c>
      <c r="L23" s="27" t="s">
        <v>647</v>
      </c>
      <c r="M23" s="27" t="e">
        <f aca="false">LOOKUP(Журнал_образцов!$A23,Журнал_заявок!A$3:$A40,Журнал_заявок!J$3:J40)</f>
        <v>#N/A</v>
      </c>
      <c r="N23" s="27" t="e">
        <f aca="false">LOOKUP(Журнал_образцов!$A23,Журнал_заявок!$A$3:B40,Журнал_заявок!K$3:K40)</f>
        <v>#N/A</v>
      </c>
      <c r="U23" s="27" t="e">
        <f aca="false">LOOKUP(Журнал_образцов!$A23,Журнал_заявок!$A$3:$A40,Журнал_заявок!$D$3:$D40)</f>
        <v>#N/A</v>
      </c>
      <c r="V23" s="27" t="e">
        <f aca="false">LOOKUP(Журнал_образцов!$A23,Журнал_заявок!$A$3:$A3577,Журнал_заявок!$L$3:$L3577)</f>
        <v>#N/A</v>
      </c>
      <c r="W23" s="40" t="e">
        <f aca="false">CONCATENATE(G23,H23," ",IF(A23=A24,IF(F23=F24," ",F23),F23)," ",I23,J23,", ")</f>
        <v>#N/A</v>
      </c>
      <c r="X23" s="41" t="e">
        <f aca="false">W23&amp;IF(Журнал_образцов!A23=Журнал_образцов!A22,Журнал_образцов!X22,)</f>
        <v>#N/A</v>
      </c>
    </row>
    <row r="24" customFormat="false" ht="15" hidden="false" customHeight="false" outlineLevel="0" collapsed="false">
      <c r="A24" s="10"/>
      <c r="B24" s="24" t="n">
        <f aca="false">IF(Журнал_образцов!A24=Журнал_образцов!A23,Журнал_образцов!B23,0)+1</f>
        <v>20</v>
      </c>
      <c r="C24" s="25" t="str">
        <f aca="false">CONCATENATE(Журнал_образцов!A24,"-",TEXT(Журнал_образцов!B24,"00"))</f>
        <v>-20</v>
      </c>
      <c r="D24" s="26" t="e">
        <f aca="false">LOOKUP(Журнал_образцов!A24,Журнал_заявок!A$3:A41,Журнал_заявок!B$3:B41)</f>
        <v>#N/A</v>
      </c>
      <c r="E24" s="26" t="e">
        <f aca="false">LOOKUP(Журнал_образцов!A24,Журнал_заявок!$A$3:$A41,Журнал_заявок!H$3:H41)</f>
        <v>#N/A</v>
      </c>
      <c r="J24" s="26" t="e">
        <f aca="false">LOOKUP(Журнал_образцов!F24,справочник!K$2:K423,справочник!L$2:L423)</f>
        <v>#N/A</v>
      </c>
      <c r="L24" s="27" t="s">
        <v>639</v>
      </c>
      <c r="M24" s="27" t="e">
        <f aca="false">LOOKUP(Журнал_образцов!$A24,Журнал_заявок!A$3:$A41,Журнал_заявок!J$3:J41)</f>
        <v>#N/A</v>
      </c>
      <c r="N24" s="27" t="e">
        <f aca="false">LOOKUP(Журнал_образцов!$A24,Журнал_заявок!$A$3:B41,Журнал_заявок!K$3:K41)</f>
        <v>#N/A</v>
      </c>
      <c r="U24" s="27" t="e">
        <f aca="false">LOOKUP(Журнал_образцов!$A24,Журнал_заявок!$A$3:$A41,Журнал_заявок!$D$3:$D41)</f>
        <v>#N/A</v>
      </c>
      <c r="V24" s="27" t="e">
        <f aca="false">LOOKUP(Журнал_образцов!$A24,Журнал_заявок!$A$3:$A3578,Журнал_заявок!$L$3:$L3578)</f>
        <v>#N/A</v>
      </c>
      <c r="W24" s="40" t="e">
        <f aca="false">CONCATENATE(G24,H24," ",IF(A24=A25,IF(F24=F25," ",F24),F24)," ",I24,J24,", ")</f>
        <v>#N/A</v>
      </c>
      <c r="X24" s="41" t="e">
        <f aca="false">W24&amp;IF(Журнал_образцов!A24=Журнал_образцов!A23,Журнал_образцов!X23,)</f>
        <v>#N/A</v>
      </c>
    </row>
    <row r="25" customFormat="false" ht="15" hidden="false" customHeight="false" outlineLevel="0" collapsed="false">
      <c r="A25" s="10"/>
      <c r="B25" s="24" t="n">
        <f aca="false">IF(Журнал_образцов!A25=Журнал_образцов!A24,Журнал_образцов!B24,0)+1</f>
        <v>21</v>
      </c>
      <c r="C25" s="25" t="str">
        <f aca="false">CONCATENATE(Журнал_образцов!A25,"-",TEXT(Журнал_образцов!B25,"00"))</f>
        <v>-21</v>
      </c>
      <c r="D25" s="26" t="e">
        <f aca="false">LOOKUP(Журнал_образцов!A25,Журнал_заявок!A$3:A42,Журнал_заявок!B$3:B42)</f>
        <v>#N/A</v>
      </c>
      <c r="E25" s="26" t="e">
        <f aca="false">LOOKUP(Журнал_образцов!A25,Журнал_заявок!$A$3:$A42,Журнал_заявок!H$3:H42)</f>
        <v>#N/A</v>
      </c>
      <c r="J25" s="26" t="e">
        <f aca="false">LOOKUP(Журнал_образцов!F25,справочник!K$2:K424,справочник!L$2:L424)</f>
        <v>#N/A</v>
      </c>
      <c r="L25" s="27" t="s">
        <v>639</v>
      </c>
      <c r="M25" s="27" t="e">
        <f aca="false">LOOKUP(Журнал_образцов!$A25,Журнал_заявок!A$3:$A42,Журнал_заявок!J$3:J42)</f>
        <v>#N/A</v>
      </c>
      <c r="N25" s="27" t="e">
        <f aca="false">LOOKUP(Журнал_образцов!$A25,Журнал_заявок!$A$3:B42,Журнал_заявок!K$3:K42)</f>
        <v>#N/A</v>
      </c>
      <c r="U25" s="27" t="e">
        <f aca="false">LOOKUP(Журнал_образцов!$A25,Журнал_заявок!$A$3:$A42,Журнал_заявок!$D$3:$D42)</f>
        <v>#N/A</v>
      </c>
      <c r="V25" s="27" t="e">
        <f aca="false">LOOKUP(Журнал_образцов!$A25,Журнал_заявок!$A$3:$A3579,Журнал_заявок!$L$3:$L3579)</f>
        <v>#N/A</v>
      </c>
      <c r="W25" s="40" t="e">
        <f aca="false">CONCATENATE(G25,H25," ",IF(A25=A26,IF(F25=F26," ",F25),F25)," ",I25,J25,", ")</f>
        <v>#N/A</v>
      </c>
      <c r="X25" s="41" t="e">
        <f aca="false">W25&amp;IF(Журнал_образцов!A25=Журнал_образцов!A24,Журнал_образцов!X24,)</f>
        <v>#N/A</v>
      </c>
    </row>
    <row r="26" customFormat="false" ht="15" hidden="false" customHeight="false" outlineLevel="0" collapsed="false">
      <c r="A26" s="10"/>
      <c r="B26" s="24" t="n">
        <f aca="false">IF(Журнал_образцов!A26=Журнал_образцов!A25,Журнал_образцов!B25,0)+1</f>
        <v>22</v>
      </c>
      <c r="C26" s="25" t="str">
        <f aca="false">CONCATENATE(Журнал_образцов!A26,"-",TEXT(Журнал_образцов!B26,"00"))</f>
        <v>-22</v>
      </c>
      <c r="D26" s="26" t="e">
        <f aca="false">LOOKUP(Журнал_образцов!A26,Журнал_заявок!A$3:A43,Журнал_заявок!B$3:B43)</f>
        <v>#N/A</v>
      </c>
      <c r="E26" s="26" t="e">
        <f aca="false">LOOKUP(Журнал_образцов!A26,Журнал_заявок!$A$3:$A43,Журнал_заявок!H$3:H43)</f>
        <v>#N/A</v>
      </c>
      <c r="J26" s="26" t="e">
        <f aca="false">LOOKUP(Журнал_образцов!F26,справочник!K$2:K425,справочник!L$2:L425)</f>
        <v>#N/A</v>
      </c>
      <c r="L26" s="27" t="s">
        <v>648</v>
      </c>
      <c r="M26" s="27" t="e">
        <f aca="false">LOOKUP(Журнал_образцов!$A26,Журнал_заявок!A$3:$A43,Журнал_заявок!J$3:J43)</f>
        <v>#N/A</v>
      </c>
      <c r="N26" s="27" t="e">
        <f aca="false">LOOKUP(Журнал_образцов!$A26,Журнал_заявок!$A$3:B43,Журнал_заявок!K$3:K43)</f>
        <v>#N/A</v>
      </c>
      <c r="U26" s="27" t="e">
        <f aca="false">LOOKUP(Журнал_образцов!$A26,Журнал_заявок!$A$3:$A43,Журнал_заявок!$D$3:$D43)</f>
        <v>#N/A</v>
      </c>
      <c r="V26" s="27" t="e">
        <f aca="false">LOOKUP(Журнал_образцов!$A26,Журнал_заявок!$A$3:$A3580,Журнал_заявок!$L$3:$L3580)</f>
        <v>#N/A</v>
      </c>
      <c r="W26" s="40" t="e">
        <f aca="false">CONCATENATE(G26,H26," ",IF(A26=A27,IF(F26=F27," ",F26),F26)," ",I26,J26,", ")</f>
        <v>#N/A</v>
      </c>
      <c r="X26" s="41" t="e">
        <f aca="false">W26&amp;IF(Журнал_образцов!A26=Журнал_образцов!A25,Журнал_образцов!X25,)</f>
        <v>#N/A</v>
      </c>
    </row>
    <row r="27" customFormat="false" ht="15" hidden="false" customHeight="false" outlineLevel="0" collapsed="false">
      <c r="A27" s="10"/>
      <c r="B27" s="24" t="n">
        <f aca="false">IF(Журнал_образцов!A27=Журнал_образцов!A26,Журнал_образцов!B26,0)+1</f>
        <v>23</v>
      </c>
      <c r="C27" s="25" t="str">
        <f aca="false">CONCATENATE(Журнал_образцов!A27,"-",TEXT(Журнал_образцов!B27,"00"))</f>
        <v>-23</v>
      </c>
      <c r="D27" s="26" t="e">
        <f aca="false">LOOKUP(Журнал_образцов!A27,Журнал_заявок!A$3:A44,Журнал_заявок!B$3:B44)</f>
        <v>#N/A</v>
      </c>
      <c r="E27" s="26" t="e">
        <f aca="false">LOOKUP(Журнал_образцов!A27,Журнал_заявок!$A$3:$A44,Журнал_заявок!H$3:H44)</f>
        <v>#N/A</v>
      </c>
      <c r="J27" s="26" t="e">
        <f aca="false">LOOKUP(Журнал_образцов!F27,справочник!K$2:K426,справочник!L$2:L426)</f>
        <v>#N/A</v>
      </c>
      <c r="L27" s="27" t="s">
        <v>646</v>
      </c>
      <c r="M27" s="27" t="e">
        <f aca="false">LOOKUP(Журнал_образцов!$A27,Журнал_заявок!A$3:$A44,Журнал_заявок!J$3:J44)</f>
        <v>#N/A</v>
      </c>
      <c r="N27" s="27" t="e">
        <f aca="false">LOOKUP(Журнал_образцов!$A27,Журнал_заявок!$A$3:B44,Журнал_заявок!K$3:K44)</f>
        <v>#N/A</v>
      </c>
      <c r="U27" s="27" t="e">
        <f aca="false">LOOKUP(Журнал_образцов!$A27,Журнал_заявок!$A$3:$A44,Журнал_заявок!$D$3:$D44)</f>
        <v>#N/A</v>
      </c>
      <c r="V27" s="27" t="e">
        <f aca="false">LOOKUP(Журнал_образцов!$A27,Журнал_заявок!$A$3:$A3581,Журнал_заявок!$L$3:$L3581)</f>
        <v>#N/A</v>
      </c>
      <c r="W27" s="40" t="e">
        <f aca="false">CONCATENATE(G27,H27," ",IF(A27=A28,IF(F27=F28," ",F27),F27)," ",I27,J27,", ")</f>
        <v>#N/A</v>
      </c>
      <c r="X27" s="41" t="e">
        <f aca="false">W27&amp;IF(Журнал_образцов!A27=Журнал_образцов!A26,Журнал_образцов!X26,)</f>
        <v>#N/A</v>
      </c>
    </row>
    <row r="28" customFormat="false" ht="15" hidden="false" customHeight="false" outlineLevel="0" collapsed="false">
      <c r="A28" s="10"/>
      <c r="B28" s="24" t="n">
        <f aca="false">IF(Журнал_образцов!A28=Журнал_образцов!A27,Журнал_образцов!B27,0)+1</f>
        <v>24</v>
      </c>
      <c r="C28" s="25" t="str">
        <f aca="false">CONCATENATE(Журнал_образцов!A28,"-",TEXT(Журнал_образцов!B28,"00"))</f>
        <v>-24</v>
      </c>
      <c r="D28" s="26" t="e">
        <f aca="false">LOOKUP(Журнал_образцов!A28,Журнал_заявок!A$3:A45,Журнал_заявок!B$3:B45)</f>
        <v>#N/A</v>
      </c>
      <c r="E28" s="26" t="e">
        <f aca="false">LOOKUP(Журнал_образцов!A28,Журнал_заявок!$A$3:$A45,Журнал_заявок!H$3:H45)</f>
        <v>#N/A</v>
      </c>
      <c r="J28" s="26" t="e">
        <f aca="false">LOOKUP(Журнал_образцов!F28,справочник!K$2:K427,справочник!L$2:L427)</f>
        <v>#N/A</v>
      </c>
      <c r="L28" s="27" t="s">
        <v>646</v>
      </c>
      <c r="M28" s="27" t="e">
        <f aca="false">LOOKUP(Журнал_образцов!$A28,Журнал_заявок!A$3:$A45,Журнал_заявок!J$3:J45)</f>
        <v>#N/A</v>
      </c>
      <c r="N28" s="27" t="e">
        <f aca="false">LOOKUP(Журнал_образцов!$A28,Журнал_заявок!$A$3:B45,Журнал_заявок!K$3:K45)</f>
        <v>#N/A</v>
      </c>
      <c r="U28" s="27" t="e">
        <f aca="false">LOOKUP(Журнал_образцов!$A28,Журнал_заявок!$A$3:$A45,Журнал_заявок!$D$3:$D45)</f>
        <v>#N/A</v>
      </c>
      <c r="V28" s="27" t="e">
        <f aca="false">LOOKUP(Журнал_образцов!$A28,Журнал_заявок!$A$3:$A3582,Журнал_заявок!$L$3:$L3582)</f>
        <v>#N/A</v>
      </c>
      <c r="W28" s="40" t="e">
        <f aca="false">CONCATENATE(G28,H28," ",IF(A28=A29,IF(F28=F29," ",F28),F28)," ",I28,J28,", ")</f>
        <v>#N/A</v>
      </c>
      <c r="X28" s="41" t="e">
        <f aca="false">W28&amp;IF(Журнал_образцов!A28=Журнал_образцов!A27,Журнал_образцов!X27,)</f>
        <v>#N/A</v>
      </c>
    </row>
    <row r="29" customFormat="false" ht="15" hidden="false" customHeight="false" outlineLevel="0" collapsed="false">
      <c r="A29" s="10"/>
      <c r="B29" s="24" t="n">
        <f aca="false">IF(Журнал_образцов!A29=Журнал_образцов!A28,Журнал_образцов!B28,0)+1</f>
        <v>25</v>
      </c>
      <c r="C29" s="25" t="str">
        <f aca="false">CONCATENATE(Журнал_образцов!A29,"-",TEXT(Журнал_образцов!B29,"00"))</f>
        <v>-25</v>
      </c>
      <c r="D29" s="26" t="e">
        <f aca="false">LOOKUP(Журнал_образцов!A33,Журнал_заявок!A$3:A50,Журнал_заявок!B$3:B50)</f>
        <v>#N/A</v>
      </c>
      <c r="E29" s="26" t="e">
        <f aca="false">LOOKUP(Журнал_образцов!A33,Журнал_заявок!$A$3:$A50,Журнал_заявок!H$3:H50)</f>
        <v>#N/A</v>
      </c>
      <c r="J29" s="26" t="e">
        <f aca="false">LOOKUP(Журнал_образцов!F29,справочник!K$2:K428,справочник!L$2:L428)</f>
        <v>#N/A</v>
      </c>
      <c r="L29" s="27" t="s">
        <v>649</v>
      </c>
      <c r="M29" s="27" t="e">
        <f aca="false">LOOKUP(Журнал_образцов!$A29,Журнал_заявок!A$3:$A46,Журнал_заявок!J$3:J46)</f>
        <v>#N/A</v>
      </c>
      <c r="N29" s="27" t="e">
        <f aca="false">LOOKUP(Журнал_образцов!$A29,Журнал_заявок!$A$3:B46,Журнал_заявок!K$3:K46)</f>
        <v>#N/A</v>
      </c>
      <c r="U29" s="27" t="e">
        <f aca="false">LOOKUP(Журнал_образцов!$A29,Журнал_заявок!$A$3:$A46,Журнал_заявок!$D$3:$D46)</f>
        <v>#N/A</v>
      </c>
      <c r="V29" s="27" t="e">
        <f aca="false">LOOKUP(Журнал_образцов!$A29,Журнал_заявок!$A$3:$A3583,Журнал_заявок!$L$3:$L3583)</f>
        <v>#N/A</v>
      </c>
      <c r="W29" s="40" t="e">
        <f aca="false">CONCATENATE(G29,H29," ",IF(A29=A30,IF(F29=F30," ",F29),F29)," ",I29,J29,", ")</f>
        <v>#N/A</v>
      </c>
      <c r="X29" s="41" t="e">
        <f aca="false">W29&amp;IF(Журнал_образцов!A29=Журнал_образцов!A28,Журнал_образцов!X28,)</f>
        <v>#N/A</v>
      </c>
    </row>
    <row r="30" customFormat="false" ht="15" hidden="false" customHeight="false" outlineLevel="0" collapsed="false">
      <c r="A30" s="10"/>
      <c r="B30" s="24" t="n">
        <f aca="false">IF(Журнал_образцов!A30=Журнал_образцов!A29,Журнал_образцов!B29,0)+1</f>
        <v>26</v>
      </c>
      <c r="C30" s="25" t="str">
        <f aca="false">CONCATENATE(Журнал_образцов!A30,"-",TEXT(Журнал_образцов!B30,"00"))</f>
        <v>-26</v>
      </c>
      <c r="D30" s="26" t="e">
        <f aca="false">LOOKUP(Журнал_образцов!A34,Журнал_заявок!A$3:A51,Журнал_заявок!B$3:B51)</f>
        <v>#N/A</v>
      </c>
      <c r="E30" s="26" t="e">
        <f aca="false">LOOKUP(Журнал_образцов!A34,Журнал_заявок!$A$3:$A51,Журнал_заявок!H$3:H51)</f>
        <v>#N/A</v>
      </c>
      <c r="J30" s="26" t="e">
        <f aca="false">LOOKUP(Журнал_образцов!F30,справочник!K$2:K429,справочник!L$2:L429)</f>
        <v>#N/A</v>
      </c>
      <c r="L30" s="27" t="s">
        <v>649</v>
      </c>
      <c r="M30" s="27" t="e">
        <f aca="false">LOOKUP(Журнал_образцов!$A30,Журнал_заявок!A$3:$A47,Журнал_заявок!J$3:J47)</f>
        <v>#N/A</v>
      </c>
      <c r="N30" s="27" t="e">
        <f aca="false">LOOKUP(Журнал_образцов!$A30,Журнал_заявок!$A$3:B47,Журнал_заявок!K$3:K47)</f>
        <v>#N/A</v>
      </c>
      <c r="U30" s="27" t="e">
        <f aca="false">LOOKUP(Журнал_образцов!$A30,Журнал_заявок!$A$3:$A47,Журнал_заявок!$D$3:$D47)</f>
        <v>#N/A</v>
      </c>
      <c r="V30" s="27" t="e">
        <f aca="false">LOOKUP(Журнал_образцов!$A30,Журнал_заявок!$A$3:$A3584,Журнал_заявок!$L$3:$L3584)</f>
        <v>#N/A</v>
      </c>
      <c r="W30" s="40" t="e">
        <f aca="false">CONCATENATE(G30,H30," ",IF(A30=A31,IF(F30=F31," ",F30),F30)," ",I30,J30,", ")</f>
        <v>#N/A</v>
      </c>
      <c r="X30" s="41" t="e">
        <f aca="false">W30&amp;IF(Журнал_образцов!A30=Журнал_образцов!A29,Журнал_образцов!X29,)</f>
        <v>#N/A</v>
      </c>
    </row>
    <row r="31" customFormat="false" ht="15" hidden="false" customHeight="false" outlineLevel="0" collapsed="false">
      <c r="A31" s="10"/>
      <c r="B31" s="24" t="n">
        <f aca="false">IF(Журнал_образцов!A31=Журнал_образцов!A30,Журнал_образцов!B30,0)+1</f>
        <v>27</v>
      </c>
      <c r="C31" s="25" t="str">
        <f aca="false">CONCATENATE(Журнал_образцов!A31,"-",TEXT(Журнал_образцов!B31,"00"))</f>
        <v>-27</v>
      </c>
      <c r="D31" s="26" t="e">
        <f aca="false">LOOKUP(Журнал_образцов!A35,Журнал_заявок!A$3:A52,Журнал_заявок!B$3:B52)</f>
        <v>#N/A</v>
      </c>
      <c r="E31" s="26" t="e">
        <f aca="false">LOOKUP(Журнал_образцов!A35,Журнал_заявок!$A$3:$A52,Журнал_заявок!H$3:H52)</f>
        <v>#N/A</v>
      </c>
      <c r="J31" s="26" t="e">
        <f aca="false">LOOKUP(Журнал_образцов!F31,справочник!K$2:K430,справочник!L$2:L430)</f>
        <v>#N/A</v>
      </c>
      <c r="L31" s="27" t="s">
        <v>649</v>
      </c>
      <c r="M31" s="27" t="e">
        <f aca="false">LOOKUP(Журнал_образцов!$A31,Журнал_заявок!A$3:$A48,Журнал_заявок!J$3:J48)</f>
        <v>#N/A</v>
      </c>
      <c r="N31" s="27" t="e">
        <f aca="false">LOOKUP(Журнал_образцов!$A31,Журнал_заявок!$A$3:B48,Журнал_заявок!K$3:K48)</f>
        <v>#N/A</v>
      </c>
      <c r="U31" s="27" t="e">
        <f aca="false">LOOKUP(Журнал_образцов!$A31,Журнал_заявок!$A$3:$A48,Журнал_заявок!$D$3:$D48)</f>
        <v>#N/A</v>
      </c>
      <c r="V31" s="27" t="e">
        <f aca="false">LOOKUP(Журнал_образцов!$A31,Журнал_заявок!$A$3:$A3585,Журнал_заявок!$L$3:$L3585)</f>
        <v>#N/A</v>
      </c>
      <c r="W31" s="40" t="e">
        <f aca="false">CONCATENATE(G31,H31," ",IF(A31=A32,IF(F31=F32," ",F31),F31)," ",I31,J31,", ")</f>
        <v>#N/A</v>
      </c>
      <c r="X31" s="41" t="e">
        <f aca="false">W31&amp;IF(Журнал_образцов!A31=Журнал_образцов!A30,Журнал_образцов!X30,)</f>
        <v>#N/A</v>
      </c>
    </row>
    <row r="32" customFormat="false" ht="15" hidden="false" customHeight="false" outlineLevel="0" collapsed="false">
      <c r="A32" s="10"/>
      <c r="B32" s="24" t="n">
        <f aca="false">IF(Журнал_образцов!A32=Журнал_образцов!A31,Журнал_образцов!B31,0)+1</f>
        <v>28</v>
      </c>
      <c r="C32" s="25" t="str">
        <f aca="false">CONCATENATE(Журнал_образцов!A32,"-",TEXT(Журнал_образцов!B32,"00"))</f>
        <v>-28</v>
      </c>
      <c r="D32" s="26" t="e">
        <f aca="false">LOOKUP(Журнал_образцов!A36,Журнал_заявок!A$3:A53,Журнал_заявок!B$3:B53)</f>
        <v>#N/A</v>
      </c>
      <c r="E32" s="26" t="e">
        <f aca="false">LOOKUP(Журнал_образцов!A36,Журнал_заявок!$A$3:$A53,Журнал_заявок!H$3:H53)</f>
        <v>#N/A</v>
      </c>
      <c r="J32" s="26" t="e">
        <f aca="false">LOOKUP(Журнал_образцов!F32,справочник!K$2:K431,справочник!L$2:L431)</f>
        <v>#N/A</v>
      </c>
      <c r="L32" s="27" t="s">
        <v>650</v>
      </c>
      <c r="M32" s="27" t="e">
        <f aca="false">LOOKUP(Журнал_образцов!$A32,Журнал_заявок!A$3:$A49,Журнал_заявок!J$3:J49)</f>
        <v>#N/A</v>
      </c>
      <c r="N32" s="27" t="e">
        <f aca="false">LOOKUP(Журнал_образцов!$A32,Журнал_заявок!$A$3:B49,Журнал_заявок!K$3:K49)</f>
        <v>#N/A</v>
      </c>
      <c r="U32" s="27" t="e">
        <f aca="false">LOOKUP(Журнал_образцов!$A32,Журнал_заявок!$A$3:$A49,Журнал_заявок!$D$3:$D49)</f>
        <v>#N/A</v>
      </c>
      <c r="V32" s="27" t="e">
        <f aca="false">LOOKUP(Журнал_образцов!$A32,Журнал_заявок!$A$3:$A3586,Журнал_заявок!$L$3:$L3586)</f>
        <v>#N/A</v>
      </c>
      <c r="W32" s="40" t="e">
        <f aca="false">CONCATENATE(G32,H32," ",IF(A32=A33,IF(F32=F33," ",F32),F32)," ",I32,J32,", ")</f>
        <v>#N/A</v>
      </c>
      <c r="X32" s="41" t="e">
        <f aca="false">W32&amp;IF(Журнал_образцов!A32=Журнал_образцов!A31,Журнал_образцов!X31,)</f>
        <v>#N/A</v>
      </c>
    </row>
    <row r="33" customFormat="false" ht="15" hidden="false" customHeight="false" outlineLevel="0" collapsed="false">
      <c r="A33" s="10"/>
      <c r="B33" s="24" t="n">
        <f aca="false">IF(Журнал_образцов!A33=Журнал_образцов!A32,Журнал_образцов!B32,0)+1</f>
        <v>29</v>
      </c>
      <c r="C33" s="25" t="str">
        <f aca="false">CONCATENATE(Журнал_образцов!A33,"-",TEXT(Журнал_образцов!B33,"00"))</f>
        <v>-29</v>
      </c>
      <c r="D33" s="26" t="e">
        <f aca="false">LOOKUP(Журнал_образцов!A37,Журнал_заявок!A$3:A54,Журнал_заявок!B$3:B54)</f>
        <v>#N/A</v>
      </c>
      <c r="E33" s="26" t="e">
        <f aca="false">LOOKUP(Журнал_образцов!A37,Журнал_заявок!$A$3:$A54,Журнал_заявок!H$3:H54)</f>
        <v>#N/A</v>
      </c>
      <c r="J33" s="26" t="e">
        <f aca="false">LOOKUP(Журнал_образцов!F33,справочник!K$2:K432,справочник!L$2:L432)</f>
        <v>#N/A</v>
      </c>
      <c r="L33" s="27" t="s">
        <v>650</v>
      </c>
      <c r="M33" s="27" t="e">
        <f aca="false">LOOKUP(Журнал_образцов!$A33,Журнал_заявок!A$3:$A50,Журнал_заявок!J$3:J50)</f>
        <v>#N/A</v>
      </c>
      <c r="N33" s="27" t="e">
        <f aca="false">LOOKUP(Журнал_образцов!$A33,Журнал_заявок!$A$3:B50,Журнал_заявок!K$3:K50)</f>
        <v>#N/A</v>
      </c>
      <c r="U33" s="27" t="e">
        <f aca="false">LOOKUP(Журнал_образцов!$A33,Журнал_заявок!$A$3:$A50,Журнал_заявок!$D$3:$D50)</f>
        <v>#N/A</v>
      </c>
      <c r="V33" s="27" t="e">
        <f aca="false">LOOKUP(Журнал_образцов!$A33,Журнал_заявок!$A$3:$A3587,Журнал_заявок!$L$3:$L3587)</f>
        <v>#N/A</v>
      </c>
      <c r="W33" s="40" t="e">
        <f aca="false">CONCATENATE(G33,H33," ",IF(A33=A34,IF(F33=F34," ",F33),F33)," ",I33,J33,", ")</f>
        <v>#N/A</v>
      </c>
      <c r="X33" s="41" t="e">
        <f aca="false">W33&amp;IF(Журнал_образцов!A33=Журнал_образцов!A32,Журнал_образцов!X32,)</f>
        <v>#N/A</v>
      </c>
    </row>
    <row r="34" customFormat="false" ht="15" hidden="false" customHeight="false" outlineLevel="0" collapsed="false">
      <c r="A34" s="10"/>
      <c r="B34" s="24" t="n">
        <f aca="false">IF(Журнал_образцов!A34=Журнал_образцов!A33,Журнал_образцов!B33,0)+1</f>
        <v>30</v>
      </c>
      <c r="C34" s="25" t="str">
        <f aca="false">CONCATENATE(Журнал_образцов!A34,"-",TEXT(Журнал_образцов!B34,"00"))</f>
        <v>-30</v>
      </c>
      <c r="D34" s="26" t="e">
        <f aca="false">LOOKUP(Журнал_образцов!A38,Журнал_заявок!A$3:A55,Журнал_заявок!B$3:B55)</f>
        <v>#N/A</v>
      </c>
      <c r="E34" s="26" t="e">
        <f aca="false">LOOKUP(Журнал_образцов!A38,Журнал_заявок!$A$3:$A55,Журнал_заявок!H$3:H55)</f>
        <v>#N/A</v>
      </c>
      <c r="J34" s="26" t="e">
        <f aca="false">LOOKUP(Журнал_образцов!F34,справочник!K$2:K433,справочник!L$2:L433)</f>
        <v>#N/A</v>
      </c>
      <c r="L34" s="27" t="s">
        <v>650</v>
      </c>
      <c r="M34" s="27" t="e">
        <f aca="false">LOOKUP(Журнал_образцов!$A34,Журнал_заявок!A$3:$A51,Журнал_заявок!J$3:J51)</f>
        <v>#N/A</v>
      </c>
      <c r="N34" s="27" t="e">
        <f aca="false">LOOKUP(Журнал_образцов!$A34,Журнал_заявок!$A$3:B51,Журнал_заявок!K$3:K51)</f>
        <v>#N/A</v>
      </c>
      <c r="U34" s="27" t="e">
        <f aca="false">LOOKUP(Журнал_образцов!$A34,Журнал_заявок!$A$3:$A51,Журнал_заявок!$D$3:$D51)</f>
        <v>#N/A</v>
      </c>
      <c r="V34" s="27" t="e">
        <f aca="false">LOOKUP(Журнал_образцов!$A34,Журнал_заявок!$A$3:$A3588,Журнал_заявок!$L$3:$L3588)</f>
        <v>#N/A</v>
      </c>
      <c r="W34" s="40" t="e">
        <f aca="false">CONCATENATE(G34,H34," ",IF(A34=A35,IF(F34=F35," ",F34),F34)," ",I34,J34,", ")</f>
        <v>#N/A</v>
      </c>
      <c r="X34" s="41" t="e">
        <f aca="false">W34&amp;IF(Журнал_образцов!A34=Журнал_образцов!A33,Журнал_образцов!X33,)</f>
        <v>#N/A</v>
      </c>
    </row>
    <row r="35" customFormat="false" ht="15" hidden="false" customHeight="false" outlineLevel="0" collapsed="false">
      <c r="A35" s="10"/>
      <c r="B35" s="24" t="n">
        <f aca="false">IF(Журнал_образцов!A35=Журнал_образцов!A34,Журнал_образцов!B34,0)+1</f>
        <v>31</v>
      </c>
      <c r="C35" s="25" t="str">
        <f aca="false">CONCATENATE(Журнал_образцов!A35,"-",TEXT(Журнал_образцов!B35,"00"))</f>
        <v>-31</v>
      </c>
      <c r="D35" s="26" t="e">
        <f aca="false">LOOKUP(Журнал_образцов!A39,Журнал_заявок!A$3:A56,Журнал_заявок!B$3:B56)</f>
        <v>#N/A</v>
      </c>
      <c r="E35" s="26" t="e">
        <f aca="false">LOOKUP(Журнал_образцов!A39,Журнал_заявок!$A$3:$A56,Журнал_заявок!H$3:H56)</f>
        <v>#N/A</v>
      </c>
      <c r="J35" s="26" t="e">
        <f aca="false">LOOKUP(Журнал_образцов!F35,справочник!K$2:K434,справочник!L$2:L434)</f>
        <v>#N/A</v>
      </c>
      <c r="L35" s="27" t="s">
        <v>649</v>
      </c>
      <c r="M35" s="27" t="e">
        <f aca="false">LOOKUP(Журнал_образцов!$A35,Журнал_заявок!A$3:$A52,Журнал_заявок!J$3:J52)</f>
        <v>#N/A</v>
      </c>
      <c r="N35" s="27" t="e">
        <f aca="false">LOOKUP(Журнал_образцов!$A35,Журнал_заявок!$A$3:B52,Журнал_заявок!K$3:K52)</f>
        <v>#N/A</v>
      </c>
      <c r="U35" s="27" t="e">
        <f aca="false">LOOKUP(Журнал_образцов!$A35,Журнал_заявок!$A$3:$A52,Журнал_заявок!$D$3:$D52)</f>
        <v>#N/A</v>
      </c>
      <c r="V35" s="27" t="e">
        <f aca="false">LOOKUP(Журнал_образцов!$A35,Журнал_заявок!$A$3:$A3589,Журнал_заявок!$L$3:$L3589)</f>
        <v>#N/A</v>
      </c>
      <c r="W35" s="40" t="e">
        <f aca="false">CONCATENATE(G35,H35," ",IF(A35=A36,IF(F35=F36," ",F35),F35)," ",I35,J35,", ")</f>
        <v>#N/A</v>
      </c>
      <c r="X35" s="41" t="e">
        <f aca="false">W35&amp;IF(Журнал_образцов!A35=Журнал_образцов!A34,Журнал_образцов!X34,)</f>
        <v>#N/A</v>
      </c>
    </row>
    <row r="36" customFormat="false" ht="15" hidden="false" customHeight="false" outlineLevel="0" collapsed="false">
      <c r="A36" s="10"/>
      <c r="B36" s="24" t="n">
        <f aca="false">IF(Журнал_образцов!A36=Журнал_образцов!A35,Журнал_образцов!B35,0)+1</f>
        <v>32</v>
      </c>
      <c r="C36" s="25" t="str">
        <f aca="false">CONCATENATE(Журнал_образцов!A36,"-",TEXT(Журнал_образцов!B36,"00"))</f>
        <v>-32</v>
      </c>
      <c r="D36" s="26" t="e">
        <f aca="false">LOOKUP(Журнал_образцов!A40,Журнал_заявок!A$3:A57,Журнал_заявок!B$3:B57)</f>
        <v>#N/A</v>
      </c>
      <c r="E36" s="26" t="e">
        <f aca="false">LOOKUP(Журнал_образцов!A40,Журнал_заявок!$A$3:$A57,Журнал_заявок!H$3:H57)</f>
        <v>#N/A</v>
      </c>
      <c r="J36" s="26" t="e">
        <f aca="false">LOOKUP(Журнал_образцов!F36,справочник!K$2:K435,справочник!L$2:L435)</f>
        <v>#N/A</v>
      </c>
      <c r="L36" s="27" t="s">
        <v>649</v>
      </c>
      <c r="M36" s="27" t="e">
        <f aca="false">LOOKUP(Журнал_образцов!$A36,Журнал_заявок!A$3:$A53,Журнал_заявок!J$3:J53)</f>
        <v>#N/A</v>
      </c>
      <c r="N36" s="27" t="e">
        <f aca="false">LOOKUP(Журнал_образцов!$A36,Журнал_заявок!$A$3:B53,Журнал_заявок!K$3:K53)</f>
        <v>#N/A</v>
      </c>
      <c r="U36" s="27" t="e">
        <f aca="false">LOOKUP(Журнал_образцов!$A36,Журнал_заявок!$A$3:$A53,Журнал_заявок!$D$3:$D53)</f>
        <v>#N/A</v>
      </c>
      <c r="V36" s="27" t="e">
        <f aca="false">LOOKUP(Журнал_образцов!$A36,Журнал_заявок!$A$3:$A3590,Журнал_заявок!$L$3:$L3590)</f>
        <v>#N/A</v>
      </c>
      <c r="W36" s="40" t="e">
        <f aca="false">CONCATENATE(G36,H36," ",IF(A36=A37,IF(F36=F37," ",F36),F36)," ",I36,J36,", ")</f>
        <v>#N/A</v>
      </c>
      <c r="X36" s="41" t="e">
        <f aca="false">W36&amp;IF(Журнал_образцов!A36=Журнал_образцов!A35,Журнал_образцов!X35,)</f>
        <v>#N/A</v>
      </c>
    </row>
    <row r="37" customFormat="false" ht="15" hidden="false" customHeight="false" outlineLevel="0" collapsed="false">
      <c r="A37" s="10"/>
      <c r="B37" s="24" t="n">
        <f aca="false">IF(Журнал_образцов!A37=Журнал_образцов!A36,Журнал_образцов!B36,0)+1</f>
        <v>33</v>
      </c>
      <c r="C37" s="25" t="str">
        <f aca="false">CONCATENATE(Журнал_образцов!A37,"-",TEXT(Журнал_образцов!B37,"00"))</f>
        <v>-33</v>
      </c>
      <c r="D37" s="26" t="e">
        <f aca="false">LOOKUP(Журнал_образцов!A41,Журнал_заявок!A$3:A58,Журнал_заявок!B$3:B58)</f>
        <v>#N/A</v>
      </c>
      <c r="E37" s="26" t="e">
        <f aca="false">LOOKUP(Журнал_образцов!A41,Журнал_заявок!$A$3:$A58,Журнал_заявок!H$3:H58)</f>
        <v>#N/A</v>
      </c>
      <c r="J37" s="26" t="e">
        <f aca="false">LOOKUP(Журнал_образцов!F37,справочник!K$2:K436,справочник!L$2:L436)</f>
        <v>#N/A</v>
      </c>
      <c r="L37" s="27" t="s">
        <v>650</v>
      </c>
      <c r="M37" s="27" t="e">
        <f aca="false">LOOKUP(Журнал_образцов!$A37,Журнал_заявок!A$3:$A54,Журнал_заявок!J$3:J54)</f>
        <v>#N/A</v>
      </c>
      <c r="N37" s="27" t="e">
        <f aca="false">LOOKUP(Журнал_образцов!$A37,Журнал_заявок!$A$3:B54,Журнал_заявок!K$3:K54)</f>
        <v>#N/A</v>
      </c>
      <c r="U37" s="27" t="e">
        <f aca="false">LOOKUP(Журнал_образцов!$A37,Журнал_заявок!$A$3:$A54,Журнал_заявок!$D$3:$D54)</f>
        <v>#N/A</v>
      </c>
      <c r="V37" s="27" t="e">
        <f aca="false">LOOKUP(Журнал_образцов!$A37,Журнал_заявок!$A$3:$A3591,Журнал_заявок!$L$3:$L3591)</f>
        <v>#N/A</v>
      </c>
      <c r="W37" s="40" t="e">
        <f aca="false">CONCATENATE(G37,H37," ",IF(A37=A38,IF(F37=F38," ",F37),F37)," ",I37,J37,", ")</f>
        <v>#N/A</v>
      </c>
      <c r="X37" s="41" t="e">
        <f aca="false">W37&amp;IF(Журнал_образцов!A37=Журнал_образцов!A36,Журнал_образцов!X36,)</f>
        <v>#N/A</v>
      </c>
    </row>
    <row r="38" customFormat="false" ht="15" hidden="false" customHeight="false" outlineLevel="0" collapsed="false">
      <c r="A38" s="10"/>
      <c r="B38" s="24" t="n">
        <f aca="false">IF(Журнал_образцов!A38=Журнал_образцов!A37,Журнал_образцов!B37,0)+1</f>
        <v>34</v>
      </c>
      <c r="C38" s="25" t="str">
        <f aca="false">CONCATENATE(Журнал_образцов!A38,"-",TEXT(Журнал_образцов!B38,"00"))</f>
        <v>-34</v>
      </c>
      <c r="D38" s="26" t="e">
        <f aca="false">LOOKUP(Журнал_образцов!A42,Журнал_заявок!A$3:A59,Журнал_заявок!B$3:B59)</f>
        <v>#N/A</v>
      </c>
      <c r="E38" s="26" t="e">
        <f aca="false">LOOKUP(Журнал_образцов!A42,Журнал_заявок!$A$3:$A59,Журнал_заявок!H$3:H59)</f>
        <v>#N/A</v>
      </c>
      <c r="J38" s="26" t="e">
        <f aca="false">LOOKUP(Журнал_образцов!F38,справочник!K$2:K437,справочник!L$2:L437)</f>
        <v>#N/A</v>
      </c>
      <c r="L38" s="27" t="s">
        <v>651</v>
      </c>
      <c r="M38" s="27" t="e">
        <f aca="false">LOOKUP(Журнал_образцов!$A38,Журнал_заявок!A$3:$A55,Журнал_заявок!J$3:J55)</f>
        <v>#N/A</v>
      </c>
      <c r="N38" s="27" t="e">
        <f aca="false">LOOKUP(Журнал_образцов!$A38,Журнал_заявок!$A$3:B55,Журнал_заявок!K$3:K55)</f>
        <v>#N/A</v>
      </c>
      <c r="U38" s="27" t="e">
        <f aca="false">LOOKUP(Журнал_образцов!$A38,Журнал_заявок!$A$3:$A55,Журнал_заявок!$D$3:$D55)</f>
        <v>#N/A</v>
      </c>
      <c r="V38" s="27" t="e">
        <f aca="false">LOOKUP(Журнал_образцов!$A38,Журнал_заявок!$A$3:$A3592,Журнал_заявок!$L$3:$L3592)</f>
        <v>#N/A</v>
      </c>
      <c r="W38" s="40" t="e">
        <f aca="false">CONCATENATE(G38,H38," ",IF(A38=A39,IF(F38=F39," ",F38),F38)," ",I38,J38,", ")</f>
        <v>#N/A</v>
      </c>
      <c r="X38" s="41" t="e">
        <f aca="false">W38&amp;IF(Журнал_образцов!A38=Журнал_образцов!A37,Журнал_образцов!X37,)</f>
        <v>#N/A</v>
      </c>
    </row>
    <row r="39" customFormat="false" ht="15" hidden="false" customHeight="false" outlineLevel="0" collapsed="false">
      <c r="A39" s="10"/>
      <c r="B39" s="24" t="n">
        <f aca="false">IF(Журнал_образцов!A39=Журнал_образцов!A38,Журнал_образцов!B38,0)+1</f>
        <v>35</v>
      </c>
      <c r="C39" s="25" t="str">
        <f aca="false">CONCATENATE(Журнал_образцов!A39,"-",TEXT(Журнал_образцов!B39,"00"))</f>
        <v>-35</v>
      </c>
      <c r="D39" s="26" t="e">
        <f aca="false">LOOKUP(Журнал_образцов!A43,Журнал_заявок!A$3:A60,Журнал_заявок!B$3:B60)</f>
        <v>#N/A</v>
      </c>
      <c r="E39" s="26" t="e">
        <f aca="false">LOOKUP(Журнал_образцов!A43,Журнал_заявок!$A$3:$A60,Журнал_заявок!H$3:H60)</f>
        <v>#N/A</v>
      </c>
      <c r="J39" s="26" t="e">
        <f aca="false">LOOKUP(Журнал_образцов!F39,справочник!K$2:K438,справочник!L$2:L438)</f>
        <v>#N/A</v>
      </c>
      <c r="L39" s="27" t="s">
        <v>651</v>
      </c>
      <c r="M39" s="27" t="e">
        <f aca="false">LOOKUP(Журнал_образцов!$A39,Журнал_заявок!A$3:$A56,Журнал_заявок!J$3:J56)</f>
        <v>#N/A</v>
      </c>
      <c r="N39" s="27" t="e">
        <f aca="false">LOOKUP(Журнал_образцов!$A39,Журнал_заявок!$A$3:B56,Журнал_заявок!K$3:K56)</f>
        <v>#N/A</v>
      </c>
      <c r="U39" s="27" t="e">
        <f aca="false">LOOKUP(Журнал_образцов!$A39,Журнал_заявок!$A$3:$A56,Журнал_заявок!$D$3:$D56)</f>
        <v>#N/A</v>
      </c>
      <c r="V39" s="27" t="e">
        <f aca="false">LOOKUP(Журнал_образцов!$A39,Журнал_заявок!$A$3:$A3593,Журнал_заявок!$L$3:$L3593)</f>
        <v>#N/A</v>
      </c>
      <c r="W39" s="40" t="e">
        <f aca="false">CONCATENATE(G39,H39," ",IF(A39=A40,IF(F39=F40," ",F39),F39)," ",I39,J39,", ")</f>
        <v>#N/A</v>
      </c>
      <c r="X39" s="41" t="e">
        <f aca="false">W39&amp;IF(Журнал_образцов!A39=Журнал_образцов!A38,Журнал_образцов!X38,)</f>
        <v>#N/A</v>
      </c>
    </row>
    <row r="40" customFormat="false" ht="15" hidden="false" customHeight="false" outlineLevel="0" collapsed="false">
      <c r="A40" s="10"/>
      <c r="B40" s="24" t="n">
        <f aca="false">IF(Журнал_образцов!A40=Журнал_образцов!A39,Журнал_образцов!B39,0)+1</f>
        <v>36</v>
      </c>
      <c r="C40" s="25" t="str">
        <f aca="false">CONCATENATE(Журнал_образцов!A40,"-",TEXT(Журнал_образцов!B40,"00"))</f>
        <v>-36</v>
      </c>
      <c r="D40" s="26" t="e">
        <f aca="false">LOOKUP(Журнал_образцов!A44,Журнал_заявок!A$3:A61,Журнал_заявок!B$3:B61)</f>
        <v>#N/A</v>
      </c>
      <c r="E40" s="26" t="e">
        <f aca="false">LOOKUP(Журнал_образцов!A44,Журнал_заявок!$A$3:$A61,Журнал_заявок!H$3:H61)</f>
        <v>#N/A</v>
      </c>
      <c r="J40" s="26" t="e">
        <f aca="false">LOOKUP(Журнал_образцов!F40,справочник!K$2:K439,справочник!L$2:L439)</f>
        <v>#N/A</v>
      </c>
      <c r="L40" s="27" t="s">
        <v>651</v>
      </c>
      <c r="M40" s="27" t="e">
        <f aca="false">LOOKUP(Журнал_образцов!$A40,Журнал_заявок!A$3:$A57,Журнал_заявок!J$3:J57)</f>
        <v>#N/A</v>
      </c>
      <c r="N40" s="27" t="e">
        <f aca="false">LOOKUP(Журнал_образцов!$A40,Журнал_заявок!$A$3:B57,Журнал_заявок!K$3:K57)</f>
        <v>#N/A</v>
      </c>
      <c r="U40" s="27" t="e">
        <f aca="false">LOOKUP(Журнал_образцов!$A40,Журнал_заявок!$A$3:$A57,Журнал_заявок!$D$3:$D57)</f>
        <v>#N/A</v>
      </c>
      <c r="V40" s="27" t="e">
        <f aca="false">LOOKUP(Журнал_образцов!$A40,Журнал_заявок!$A$3:$A3594,Журнал_заявок!$L$3:$L3594)</f>
        <v>#N/A</v>
      </c>
      <c r="W40" s="40" t="e">
        <f aca="false">CONCATENATE(G40,H40," ",IF(A40=A41,IF(F40=F41," ",F40),F40)," ",I40,J40,", ")</f>
        <v>#N/A</v>
      </c>
      <c r="X40" s="41" t="e">
        <f aca="false">W40&amp;IF(Журнал_образцов!A40=Журнал_образцов!A39,Журнал_образцов!X39,)</f>
        <v>#N/A</v>
      </c>
    </row>
    <row r="41" customFormat="false" ht="15" hidden="false" customHeight="false" outlineLevel="0" collapsed="false">
      <c r="A41" s="10"/>
      <c r="B41" s="24" t="n">
        <f aca="false">IF(Журнал_образцов!A41=Журнал_образцов!A40,Журнал_образцов!B40,0)+1</f>
        <v>37</v>
      </c>
      <c r="C41" s="25" t="str">
        <f aca="false">CONCATENATE(Журнал_образцов!A41,"-",TEXT(Журнал_образцов!B41,"00"))</f>
        <v>-37</v>
      </c>
      <c r="D41" s="26" t="e">
        <f aca="false">LOOKUP(Журнал_образцов!A45,Журнал_заявок!A$3:A62,Журнал_заявок!B$3:B62)</f>
        <v>#N/A</v>
      </c>
      <c r="E41" s="26" t="e">
        <f aca="false">LOOKUP(Журнал_образцов!A45,Журнал_заявок!$A$3:$A62,Журнал_заявок!H$3:H62)</f>
        <v>#N/A</v>
      </c>
      <c r="J41" s="26" t="e">
        <f aca="false">LOOKUP(Журнал_образцов!F41,справочник!K$2:K440,справочник!L$2:L440)</f>
        <v>#N/A</v>
      </c>
      <c r="L41" s="27" t="s">
        <v>651</v>
      </c>
      <c r="M41" s="27" t="e">
        <f aca="false">LOOKUP(Журнал_образцов!$A41,Журнал_заявок!A$3:$A58,Журнал_заявок!J$3:J58)</f>
        <v>#N/A</v>
      </c>
      <c r="N41" s="27" t="e">
        <f aca="false">LOOKUP(Журнал_образцов!$A41,Журнал_заявок!$A$3:B58,Журнал_заявок!K$3:K58)</f>
        <v>#N/A</v>
      </c>
      <c r="U41" s="27" t="e">
        <f aca="false">LOOKUP(Журнал_образцов!$A41,Журнал_заявок!$A$3:$A58,Журнал_заявок!$D$3:$D58)</f>
        <v>#N/A</v>
      </c>
      <c r="V41" s="27" t="e">
        <f aca="false">LOOKUP(Журнал_образцов!$A41,Журнал_заявок!$A$3:$A3595,Журнал_заявок!$L$3:$L3595)</f>
        <v>#N/A</v>
      </c>
      <c r="W41" s="40" t="e">
        <f aca="false">CONCATENATE(G41,H41," ",IF(A41=A42,IF(F41=F42," ",F41),F41)," ",I41,J41,", ")</f>
        <v>#N/A</v>
      </c>
      <c r="X41" s="41" t="e">
        <f aca="false">W41&amp;IF(Журнал_образцов!A41=Журнал_образцов!A40,Журнал_образцов!X40,)</f>
        <v>#N/A</v>
      </c>
    </row>
    <row r="42" customFormat="false" ht="15" hidden="false" customHeight="false" outlineLevel="0" collapsed="false">
      <c r="A42" s="10"/>
      <c r="B42" s="24" t="n">
        <f aca="false">IF(Журнал_образцов!A42=Журнал_образцов!A41,Журнал_образцов!B41,0)+1</f>
        <v>38</v>
      </c>
      <c r="C42" s="25" t="str">
        <f aca="false">CONCATENATE(Журнал_образцов!A42,"-",TEXT(Журнал_образцов!B42,"00"))</f>
        <v>-38</v>
      </c>
      <c r="D42" s="26" t="e">
        <f aca="false">LOOKUP(Журнал_образцов!A46,Журнал_заявок!A$3:A63,Журнал_заявок!B$3:B63)</f>
        <v>#N/A</v>
      </c>
      <c r="E42" s="26" t="e">
        <f aca="false">LOOKUP(Журнал_образцов!A46,Журнал_заявок!$A$3:$A63,Журнал_заявок!H$3:H63)</f>
        <v>#N/A</v>
      </c>
      <c r="J42" s="26" t="e">
        <f aca="false">LOOKUP(Журнал_образцов!F42,справочник!K$2:K441,справочник!L$2:L441)</f>
        <v>#N/A</v>
      </c>
      <c r="L42" s="27" t="s">
        <v>651</v>
      </c>
      <c r="M42" s="27" t="e">
        <f aca="false">LOOKUP(Журнал_образцов!$A42,Журнал_заявок!A$3:$A59,Журнал_заявок!J$3:J59)</f>
        <v>#N/A</v>
      </c>
      <c r="N42" s="27" t="e">
        <f aca="false">LOOKUP(Журнал_образцов!$A42,Журнал_заявок!$A$3:B59,Журнал_заявок!K$3:K59)</f>
        <v>#N/A</v>
      </c>
      <c r="U42" s="27" t="e">
        <f aca="false">LOOKUP(Журнал_образцов!$A42,Журнал_заявок!$A$3:$A59,Журнал_заявок!$D$3:$D59)</f>
        <v>#N/A</v>
      </c>
      <c r="V42" s="27" t="e">
        <f aca="false">LOOKUP(Журнал_образцов!$A42,Журнал_заявок!$A$3:$A3596,Журнал_заявок!$L$3:$L3596)</f>
        <v>#N/A</v>
      </c>
      <c r="W42" s="40" t="e">
        <f aca="false">CONCATENATE(G42,H42," ",IF(A42=A43,IF(F42=F43," ",F42),F42)," ",I42,J42,", ")</f>
        <v>#N/A</v>
      </c>
      <c r="X42" s="41" t="e">
        <f aca="false">W42&amp;IF(Журнал_образцов!A42=Журнал_образцов!A41,Журнал_образцов!X41,)</f>
        <v>#N/A</v>
      </c>
    </row>
    <row r="43" customFormat="false" ht="15" hidden="false" customHeight="false" outlineLevel="0" collapsed="false">
      <c r="A43" s="10"/>
      <c r="B43" s="24" t="n">
        <f aca="false">IF(Журнал_образцов!A43=Журнал_образцов!A42,Журнал_образцов!B42,0)+1</f>
        <v>39</v>
      </c>
      <c r="C43" s="25" t="str">
        <f aca="false">CONCATENATE(Журнал_образцов!A43,"-",TEXT(Журнал_образцов!B43,"00"))</f>
        <v>-39</v>
      </c>
      <c r="D43" s="26" t="e">
        <f aca="false">LOOKUP(Журнал_образцов!A47,Журнал_заявок!A$3:A64,Журнал_заявок!B$3:B64)</f>
        <v>#N/A</v>
      </c>
      <c r="E43" s="26" t="e">
        <f aca="false">LOOKUP(Журнал_образцов!A47,Журнал_заявок!$A$3:$A64,Журнал_заявок!H$3:H64)</f>
        <v>#N/A</v>
      </c>
      <c r="J43" s="26" t="e">
        <f aca="false">LOOKUP(Журнал_образцов!F43,справочник!K$2:K442,справочник!L$2:L442)</f>
        <v>#N/A</v>
      </c>
      <c r="L43" s="27" t="s">
        <v>651</v>
      </c>
      <c r="M43" s="27" t="e">
        <f aca="false">LOOKUP(Журнал_образцов!$A43,Журнал_заявок!A$3:$A60,Журнал_заявок!J$3:J60)</f>
        <v>#N/A</v>
      </c>
      <c r="N43" s="27" t="e">
        <f aca="false">LOOKUP(Журнал_образцов!$A43,Журнал_заявок!$A$3:B60,Журнал_заявок!K$3:K60)</f>
        <v>#N/A</v>
      </c>
      <c r="U43" s="27" t="e">
        <f aca="false">LOOKUP(Журнал_образцов!$A43,Журнал_заявок!$A$3:$A60,Журнал_заявок!$D$3:$D60)</f>
        <v>#N/A</v>
      </c>
      <c r="V43" s="27" t="e">
        <f aca="false">LOOKUP(Журнал_образцов!$A43,Журнал_заявок!$A$3:$A3597,Журнал_заявок!$L$3:$L3597)</f>
        <v>#N/A</v>
      </c>
      <c r="W43" s="40" t="e">
        <f aca="false">CONCATENATE(G43,H43," ",IF(A43=A44,IF(F43=F44," ",F43),F43)," ",I43,J43,", ")</f>
        <v>#N/A</v>
      </c>
      <c r="X43" s="41" t="e">
        <f aca="false">W43&amp;IF(Журнал_образцов!A43=Журнал_образцов!A42,Журнал_образцов!X42,)</f>
        <v>#N/A</v>
      </c>
    </row>
    <row r="44" customFormat="false" ht="15" hidden="false" customHeight="false" outlineLevel="0" collapsed="false">
      <c r="A44" s="10"/>
      <c r="B44" s="24" t="n">
        <f aca="false">IF(Журнал_образцов!A44=Журнал_образцов!A43,Журнал_образцов!B43,0)+1</f>
        <v>40</v>
      </c>
      <c r="C44" s="25" t="str">
        <f aca="false">CONCATENATE(Журнал_образцов!A44,"-",TEXT(Журнал_образцов!B44,"00"))</f>
        <v>-40</v>
      </c>
      <c r="D44" s="26" t="e">
        <f aca="false">LOOKUP(Журнал_образцов!A48,Журнал_заявок!A$3:A65,Журнал_заявок!B$3:B65)</f>
        <v>#N/A</v>
      </c>
      <c r="E44" s="26" t="e">
        <f aca="false">LOOKUP(Журнал_образцов!A48,Журнал_заявок!$A$3:$A65,Журнал_заявок!H$3:H65)</f>
        <v>#N/A</v>
      </c>
      <c r="J44" s="26" t="e">
        <f aca="false">LOOKUP(Журнал_образцов!F44,справочник!K$2:K443,справочник!L$2:L443)</f>
        <v>#N/A</v>
      </c>
      <c r="L44" s="27" t="s">
        <v>651</v>
      </c>
      <c r="M44" s="27" t="e">
        <f aca="false">LOOKUP(Журнал_образцов!$A44,Журнал_заявок!A$3:$A61,Журнал_заявок!J$3:J61)</f>
        <v>#N/A</v>
      </c>
      <c r="N44" s="27" t="e">
        <f aca="false">LOOKUP(Журнал_образцов!$A44,Журнал_заявок!$A$3:B61,Журнал_заявок!K$3:K61)</f>
        <v>#N/A</v>
      </c>
      <c r="U44" s="27" t="e">
        <f aca="false">LOOKUP(Журнал_образцов!$A44,Журнал_заявок!$A$3:$A61,Журнал_заявок!$D$3:$D61)</f>
        <v>#N/A</v>
      </c>
      <c r="V44" s="27" t="e">
        <f aca="false">LOOKUP(Журнал_образцов!$A44,Журнал_заявок!$A$3:$A3598,Журнал_заявок!$L$3:$L3598)</f>
        <v>#N/A</v>
      </c>
      <c r="W44" s="40" t="e">
        <f aca="false">CONCATENATE(G44,H44," ",IF(A44=A45,IF(F44=F45," ",F44),F44)," ",I44,J44,", ")</f>
        <v>#N/A</v>
      </c>
      <c r="X44" s="41" t="e">
        <f aca="false">W44&amp;IF(Журнал_образцов!A44=Журнал_образцов!A43,Журнал_образцов!X43,)</f>
        <v>#N/A</v>
      </c>
    </row>
    <row r="45" customFormat="false" ht="15" hidden="false" customHeight="false" outlineLevel="0" collapsed="false">
      <c r="A45" s="10"/>
      <c r="B45" s="24" t="n">
        <f aca="false">IF(Журнал_образцов!A45=Журнал_образцов!A44,Журнал_образцов!B44,0)+1</f>
        <v>41</v>
      </c>
      <c r="C45" s="25" t="str">
        <f aca="false">CONCATENATE(Журнал_образцов!A45,"-",TEXT(Журнал_образцов!B45,"00"))</f>
        <v>-41</v>
      </c>
      <c r="D45" s="26" t="e">
        <f aca="false">LOOKUP(Журнал_образцов!A49,Журнал_заявок!A$3:A66,Журнал_заявок!B$3:B66)</f>
        <v>#N/A</v>
      </c>
      <c r="E45" s="26" t="e">
        <f aca="false">LOOKUP(Журнал_образцов!A49,Журнал_заявок!$A$3:$A66,Журнал_заявок!H$3:H66)</f>
        <v>#N/A</v>
      </c>
      <c r="J45" s="26" t="e">
        <f aca="false">LOOKUP(Журнал_образцов!F45,справочник!K$2:K444,справочник!L$2:L444)</f>
        <v>#N/A</v>
      </c>
      <c r="L45" s="27" t="s">
        <v>651</v>
      </c>
      <c r="M45" s="27" t="e">
        <f aca="false">LOOKUP(Журнал_образцов!$A45,Журнал_заявок!A$3:$A62,Журнал_заявок!J$3:J62)</f>
        <v>#N/A</v>
      </c>
      <c r="N45" s="27" t="e">
        <f aca="false">LOOKUP(Журнал_образцов!$A45,Журнал_заявок!$A$3:B62,Журнал_заявок!K$3:K62)</f>
        <v>#N/A</v>
      </c>
      <c r="U45" s="27" t="e">
        <f aca="false">LOOKUP(Журнал_образцов!$A45,Журнал_заявок!$A$3:$A62,Журнал_заявок!$D$3:$D62)</f>
        <v>#N/A</v>
      </c>
      <c r="V45" s="27" t="e">
        <f aca="false">LOOKUP(Журнал_образцов!$A45,Журнал_заявок!$A$3:$A3599,Журнал_заявок!$L$3:$L3599)</f>
        <v>#N/A</v>
      </c>
      <c r="W45" s="40" t="e">
        <f aca="false">CONCATENATE(G45,H45," ",IF(A45=A46,IF(F45=F46," ",F45),F45)," ",I45,J45,", ")</f>
        <v>#N/A</v>
      </c>
      <c r="X45" s="41" t="e">
        <f aca="false">W45&amp;IF(Журнал_образцов!A45=Журнал_образцов!A44,Журнал_образцов!X44,)</f>
        <v>#N/A</v>
      </c>
    </row>
    <row r="46" customFormat="false" ht="15" hidden="false" customHeight="false" outlineLevel="0" collapsed="false">
      <c r="A46" s="10"/>
      <c r="B46" s="24" t="n">
        <f aca="false">IF(Журнал_образцов!A46=Журнал_образцов!A45,Журнал_образцов!B45,0)+1</f>
        <v>42</v>
      </c>
      <c r="C46" s="25" t="str">
        <f aca="false">CONCATENATE(Журнал_образцов!A46,"-",TEXT(Журнал_образцов!B46,"00"))</f>
        <v>-42</v>
      </c>
      <c r="D46" s="26" t="e">
        <f aca="false">LOOKUP(Журнал_образцов!A50,Журнал_заявок!A$3:A67,Журнал_заявок!B$3:B67)</f>
        <v>#N/A</v>
      </c>
      <c r="E46" s="26" t="e">
        <f aca="false">LOOKUP(Журнал_образцов!A50,Журнал_заявок!$A$3:$A67,Журнал_заявок!H$3:H67)</f>
        <v>#N/A</v>
      </c>
      <c r="J46" s="26" t="e">
        <f aca="false">LOOKUP(Журнал_образцов!F46,справочник!K$2:K445,справочник!L$2:L445)</f>
        <v>#N/A</v>
      </c>
      <c r="L46" s="27" t="s">
        <v>650</v>
      </c>
      <c r="M46" s="27" t="e">
        <f aca="false">LOOKUP(Журнал_образцов!$A46,Журнал_заявок!A$3:$A63,Журнал_заявок!J$3:J63)</f>
        <v>#N/A</v>
      </c>
      <c r="N46" s="27" t="e">
        <f aca="false">LOOKUP(Журнал_образцов!$A46,Журнал_заявок!$A$3:B63,Журнал_заявок!K$3:K63)</f>
        <v>#N/A</v>
      </c>
      <c r="U46" s="27" t="e">
        <f aca="false">LOOKUP(Журнал_образцов!$A46,Журнал_заявок!$A$3:$A63,Журнал_заявок!$D$3:$D63)</f>
        <v>#N/A</v>
      </c>
      <c r="V46" s="27" t="e">
        <f aca="false">LOOKUP(Журнал_образцов!$A46,Журнал_заявок!$A$3:$A3600,Журнал_заявок!$L$3:$L3600)</f>
        <v>#N/A</v>
      </c>
      <c r="W46" s="40" t="e">
        <f aca="false">CONCATENATE(G46,H46," ",IF(A46=A47,IF(F46=F47," ",F46),F46)," ",I46,J46,", ")</f>
        <v>#N/A</v>
      </c>
      <c r="X46" s="41" t="e">
        <f aca="false">W46&amp;IF(Журнал_образцов!A46=Журнал_образцов!A45,Журнал_образцов!X45,)</f>
        <v>#N/A</v>
      </c>
    </row>
    <row r="47" customFormat="false" ht="15" hidden="false" customHeight="false" outlineLevel="0" collapsed="false">
      <c r="A47" s="10"/>
      <c r="B47" s="24" t="n">
        <f aca="false">IF(Журнал_образцов!A47=Журнал_образцов!A46,Журнал_образцов!B46,0)+1</f>
        <v>43</v>
      </c>
      <c r="C47" s="25" t="str">
        <f aca="false">CONCATENATE(Журнал_образцов!A47,"-",TEXT(Журнал_образцов!B47,"00"))</f>
        <v>-43</v>
      </c>
      <c r="D47" s="26" t="e">
        <f aca="false">LOOKUP(Журнал_образцов!A51,Журнал_заявок!A$3:A68,Журнал_заявок!B$3:B68)</f>
        <v>#N/A</v>
      </c>
      <c r="E47" s="26" t="e">
        <f aca="false">LOOKUP(Журнал_образцов!A51,Журнал_заявок!$A$3:$A68,Журнал_заявок!H$3:H68)</f>
        <v>#N/A</v>
      </c>
      <c r="J47" s="26" t="e">
        <f aca="false">LOOKUP(Журнал_образцов!F47,справочник!K$2:K446,справочник!L$2:L446)</f>
        <v>#N/A</v>
      </c>
      <c r="L47" s="27" t="s">
        <v>650</v>
      </c>
      <c r="M47" s="27" t="e">
        <f aca="false">LOOKUP(Журнал_образцов!$A47,Журнал_заявок!A$3:$A64,Журнал_заявок!J$3:J64)</f>
        <v>#N/A</v>
      </c>
      <c r="N47" s="27" t="e">
        <f aca="false">LOOKUP(Журнал_образцов!$A47,Журнал_заявок!$A$3:B64,Журнал_заявок!K$3:K64)</f>
        <v>#N/A</v>
      </c>
      <c r="U47" s="27" t="e">
        <f aca="false">LOOKUP(Журнал_образцов!$A47,Журнал_заявок!$A$3:$A64,Журнал_заявок!$D$3:$D64)</f>
        <v>#N/A</v>
      </c>
      <c r="V47" s="27" t="e">
        <f aca="false">LOOKUP(Журнал_образцов!$A47,Журнал_заявок!$A$3:$A3601,Журнал_заявок!$L$3:$L3601)</f>
        <v>#N/A</v>
      </c>
      <c r="W47" s="40" t="e">
        <f aca="false">CONCATENATE(G47,H47," ",IF(A47=A48,IF(F47=F48," ",F47),F47)," ",I47,J47,", ")</f>
        <v>#N/A</v>
      </c>
      <c r="X47" s="41" t="e">
        <f aca="false">W47&amp;IF(Журнал_образцов!A47=Журнал_образцов!A46,Журнал_образцов!X46,)</f>
        <v>#N/A</v>
      </c>
    </row>
    <row r="48" customFormat="false" ht="15" hidden="false" customHeight="false" outlineLevel="0" collapsed="false">
      <c r="A48" s="10"/>
      <c r="B48" s="24" t="n">
        <f aca="false">IF(Журнал_образцов!A48=Журнал_образцов!A47,Журнал_образцов!B47,0)+1</f>
        <v>44</v>
      </c>
      <c r="C48" s="25" t="str">
        <f aca="false">CONCATENATE(Журнал_образцов!A48,"-",TEXT(Журнал_образцов!B48,"00"))</f>
        <v>-44</v>
      </c>
      <c r="D48" s="26" t="e">
        <f aca="false">LOOKUP(Журнал_образцов!A52,Журнал_заявок!A$3:A69,Журнал_заявок!B$3:B69)</f>
        <v>#N/A</v>
      </c>
      <c r="E48" s="26" t="e">
        <f aca="false">LOOKUP(Журнал_образцов!A52,Журнал_заявок!$A$3:$A69,Журнал_заявок!H$3:H69)</f>
        <v>#N/A</v>
      </c>
      <c r="J48" s="26" t="e">
        <f aca="false">LOOKUP(Журнал_образцов!F48,справочник!K$2:K447,справочник!L$2:L447)</f>
        <v>#N/A</v>
      </c>
      <c r="L48" s="27" t="s">
        <v>650</v>
      </c>
      <c r="M48" s="27" t="e">
        <f aca="false">LOOKUP(Журнал_образцов!$A48,Журнал_заявок!A$3:$A65,Журнал_заявок!J$3:J65)</f>
        <v>#N/A</v>
      </c>
      <c r="N48" s="27" t="e">
        <f aca="false">LOOKUP(Журнал_образцов!$A48,Журнал_заявок!$A$3:B65,Журнал_заявок!K$3:K65)</f>
        <v>#N/A</v>
      </c>
      <c r="U48" s="27" t="e">
        <f aca="false">LOOKUP(Журнал_образцов!$A48,Журнал_заявок!$A$3:$A65,Журнал_заявок!$D$3:$D65)</f>
        <v>#N/A</v>
      </c>
      <c r="V48" s="27" t="e">
        <f aca="false">LOOKUP(Журнал_образцов!$A48,Журнал_заявок!$A$3:$A3602,Журнал_заявок!$L$3:$L3602)</f>
        <v>#N/A</v>
      </c>
      <c r="W48" s="40" t="e">
        <f aca="false">CONCATENATE(G48,H48," ",IF(A48=A49,IF(F48=F49," ",F48),F48)," ",I48,J48,", ")</f>
        <v>#N/A</v>
      </c>
      <c r="X48" s="41" t="e">
        <f aca="false">W48&amp;IF(Журнал_образцов!A48=Журнал_образцов!A47,Журнал_образцов!X47,)</f>
        <v>#N/A</v>
      </c>
    </row>
    <row r="49" customFormat="false" ht="15" hidden="false" customHeight="false" outlineLevel="0" collapsed="false">
      <c r="A49" s="10"/>
      <c r="B49" s="24" t="n">
        <f aca="false">IF(Журнал_образцов!A49=Журнал_образцов!A48,Журнал_образцов!B48,0)+1</f>
        <v>45</v>
      </c>
      <c r="C49" s="25" t="str">
        <f aca="false">CONCATENATE(Журнал_образцов!A49,"-",TEXT(Журнал_образцов!B49,"00"))</f>
        <v>-45</v>
      </c>
      <c r="D49" s="26" t="e">
        <f aca="false">LOOKUP(Журнал_образцов!A53,Журнал_заявок!A$3:A70,Журнал_заявок!B$3:B70)</f>
        <v>#N/A</v>
      </c>
      <c r="E49" s="26" t="e">
        <f aca="false">LOOKUP(Журнал_образцов!A53,Журнал_заявок!$A$3:$A70,Журнал_заявок!H$3:H70)</f>
        <v>#N/A</v>
      </c>
      <c r="J49" s="26" t="e">
        <f aca="false">LOOKUP(Журнал_образцов!F49,справочник!K$2:K448,справочник!L$2:L448)</f>
        <v>#N/A</v>
      </c>
      <c r="L49" s="27" t="s">
        <v>650</v>
      </c>
      <c r="M49" s="27" t="e">
        <f aca="false">LOOKUP(Журнал_образцов!$A49,Журнал_заявок!A$3:$A66,Журнал_заявок!J$3:J66)</f>
        <v>#N/A</v>
      </c>
      <c r="N49" s="27" t="e">
        <f aca="false">LOOKUP(Журнал_образцов!$A49,Журнал_заявок!$A$3:B66,Журнал_заявок!K$3:K66)</f>
        <v>#N/A</v>
      </c>
      <c r="U49" s="27" t="e">
        <f aca="false">LOOKUP(Журнал_образцов!$A49,Журнал_заявок!$A$3:$A66,Журнал_заявок!$D$3:$D66)</f>
        <v>#N/A</v>
      </c>
      <c r="V49" s="27" t="e">
        <f aca="false">LOOKUP(Журнал_образцов!$A49,Журнал_заявок!$A$3:$A3603,Журнал_заявок!$L$3:$L3603)</f>
        <v>#N/A</v>
      </c>
      <c r="W49" s="40" t="e">
        <f aca="false">CONCATENATE(G49,H49," ",IF(A49=A50,IF(F49=F50," ",F49),F49)," ",I49,J49,", ")</f>
        <v>#N/A</v>
      </c>
      <c r="X49" s="41" t="e">
        <f aca="false">W49&amp;IF(Журнал_образцов!A49=Журнал_образцов!A48,Журнал_образцов!X48,)</f>
        <v>#N/A</v>
      </c>
    </row>
    <row r="50" customFormat="false" ht="15" hidden="false" customHeight="false" outlineLevel="0" collapsed="false">
      <c r="A50" s="10"/>
      <c r="B50" s="24" t="n">
        <f aca="false">IF(Журнал_образцов!A50=Журнал_образцов!A49,Журнал_образцов!B49,0)+1</f>
        <v>46</v>
      </c>
      <c r="C50" s="25" t="str">
        <f aca="false">CONCATENATE(Журнал_образцов!A50,"-",TEXT(Журнал_образцов!B50,"00"))</f>
        <v>-46</v>
      </c>
      <c r="D50" s="26" t="e">
        <f aca="false">LOOKUP(Журнал_образцов!A54,Журнал_заявок!A$3:A71,Журнал_заявок!B$3:B71)</f>
        <v>#N/A</v>
      </c>
      <c r="E50" s="26" t="e">
        <f aca="false">LOOKUP(Журнал_образцов!A54,Журнал_заявок!$A$3:$A71,Журнал_заявок!H$3:H71)</f>
        <v>#N/A</v>
      </c>
      <c r="J50" s="26" t="e">
        <f aca="false">LOOKUP(Журнал_образцов!F50,справочник!K$2:K449,справочник!L$2:L449)</f>
        <v>#N/A</v>
      </c>
      <c r="L50" s="27" t="s">
        <v>650</v>
      </c>
      <c r="M50" s="27" t="e">
        <f aca="false">LOOKUP(Журнал_образцов!$A50,Журнал_заявок!A$3:$A67,Журнал_заявок!J$3:J67)</f>
        <v>#N/A</v>
      </c>
      <c r="N50" s="27" t="e">
        <f aca="false">LOOKUP(Журнал_образцов!$A50,Журнал_заявок!$A$3:B67,Журнал_заявок!K$3:K67)</f>
        <v>#N/A</v>
      </c>
      <c r="U50" s="27" t="e">
        <f aca="false">LOOKUP(Журнал_образцов!$A50,Журнал_заявок!$A$3:$A67,Журнал_заявок!$D$3:$D67)</f>
        <v>#N/A</v>
      </c>
      <c r="V50" s="27" t="e">
        <f aca="false">LOOKUP(Журнал_образцов!$A50,Журнал_заявок!$A$3:$A3604,Журнал_заявок!$L$3:$L3604)</f>
        <v>#N/A</v>
      </c>
      <c r="W50" s="40" t="e">
        <f aca="false">CONCATENATE(G50,H50," ",IF(A50=A51,IF(F50=F51," ",F50),F50)," ",I50,J50,", ")</f>
        <v>#N/A</v>
      </c>
      <c r="X50" s="41" t="e">
        <f aca="false">W50&amp;IF(Журнал_образцов!A50=Журнал_образцов!A49,Журнал_образцов!X49,)</f>
        <v>#N/A</v>
      </c>
    </row>
    <row r="51" customFormat="false" ht="15" hidden="false" customHeight="false" outlineLevel="0" collapsed="false">
      <c r="A51" s="10"/>
      <c r="B51" s="24" t="n">
        <f aca="false">IF(Журнал_образцов!A51=Журнал_образцов!A50,Журнал_образцов!B50,0)+1</f>
        <v>47</v>
      </c>
      <c r="C51" s="25" t="str">
        <f aca="false">CONCATENATE(Журнал_образцов!A51,"-",TEXT(Журнал_образцов!B51,"00"))</f>
        <v>-47</v>
      </c>
      <c r="D51" s="26" t="e">
        <f aca="false">LOOKUP(Журнал_образцов!A55,Журнал_заявок!A$3:A72,Журнал_заявок!B$3:B72)</f>
        <v>#N/A</v>
      </c>
      <c r="E51" s="26" t="e">
        <f aca="false">LOOKUP(Журнал_образцов!A55,Журнал_заявок!$A$3:$A72,Журнал_заявок!H$3:H72)</f>
        <v>#N/A</v>
      </c>
      <c r="J51" s="26" t="e">
        <f aca="false">LOOKUP(Журнал_образцов!F51,справочник!K$2:K450,справочник!L$2:L450)</f>
        <v>#N/A</v>
      </c>
      <c r="L51" s="27" t="s">
        <v>650</v>
      </c>
      <c r="M51" s="27" t="e">
        <f aca="false">LOOKUP(Журнал_образцов!$A51,Журнал_заявок!A$3:$A68,Журнал_заявок!J$3:J68)</f>
        <v>#N/A</v>
      </c>
      <c r="N51" s="27" t="e">
        <f aca="false">LOOKUP(Журнал_образцов!$A51,Журнал_заявок!$A$3:B68,Журнал_заявок!K$3:K68)</f>
        <v>#N/A</v>
      </c>
      <c r="U51" s="27" t="e">
        <f aca="false">LOOKUP(Журнал_образцов!$A51,Журнал_заявок!$A$3:$A68,Журнал_заявок!$D$3:$D68)</f>
        <v>#N/A</v>
      </c>
      <c r="V51" s="27" t="e">
        <f aca="false">LOOKUP(Журнал_образцов!$A51,Журнал_заявок!$A$3:$A3605,Журнал_заявок!$L$3:$L3605)</f>
        <v>#N/A</v>
      </c>
      <c r="W51" s="40" t="e">
        <f aca="false">CONCATENATE(G51,H51," ",IF(A51=A52,IF(F51=F52," ",F51),F51)," ",I51,J51,", ")</f>
        <v>#N/A</v>
      </c>
      <c r="X51" s="41" t="e">
        <f aca="false">W51&amp;IF(Журнал_образцов!A51=Журнал_образцов!A50,Журнал_образцов!X50,)</f>
        <v>#N/A</v>
      </c>
    </row>
    <row r="52" customFormat="false" ht="15" hidden="false" customHeight="false" outlineLevel="0" collapsed="false">
      <c r="A52" s="10"/>
      <c r="B52" s="24" t="n">
        <f aca="false">IF(Журнал_образцов!A52=Журнал_образцов!A51,Журнал_образцов!B51,0)+1</f>
        <v>48</v>
      </c>
      <c r="C52" s="25" t="str">
        <f aca="false">CONCATENATE(Журнал_образцов!A52,"-",TEXT(Журнал_образцов!B52,"00"))</f>
        <v>-48</v>
      </c>
      <c r="D52" s="26" t="e">
        <f aca="false">LOOKUP(Журнал_образцов!A56,Журнал_заявок!A$3:A73,Журнал_заявок!B$3:B73)</f>
        <v>#N/A</v>
      </c>
      <c r="E52" s="26" t="e">
        <f aca="false">LOOKUP(Журнал_образцов!A56,Журнал_заявок!$A$3:$A73,Журнал_заявок!H$3:H73)</f>
        <v>#N/A</v>
      </c>
      <c r="J52" s="26" t="e">
        <f aca="false">LOOKUP(Журнал_образцов!F52,справочник!K$2:K451,справочник!L$2:L451)</f>
        <v>#N/A</v>
      </c>
      <c r="L52" s="27" t="s">
        <v>650</v>
      </c>
      <c r="M52" s="27" t="e">
        <f aca="false">LOOKUP(Журнал_образцов!$A52,Журнал_заявок!A$3:$A69,Журнал_заявок!J$3:J69)</f>
        <v>#N/A</v>
      </c>
      <c r="N52" s="27" t="e">
        <f aca="false">LOOKUP(Журнал_образцов!$A52,Журнал_заявок!$A$3:B69,Журнал_заявок!K$3:K69)</f>
        <v>#N/A</v>
      </c>
      <c r="U52" s="27" t="e">
        <f aca="false">LOOKUP(Журнал_образцов!$A52,Журнал_заявок!$A$3:$A69,Журнал_заявок!$D$3:$D69)</f>
        <v>#N/A</v>
      </c>
      <c r="V52" s="27" t="e">
        <f aca="false">LOOKUP(Журнал_образцов!$A52,Журнал_заявок!$A$3:$A3606,Журнал_заявок!$L$3:$L3606)</f>
        <v>#N/A</v>
      </c>
      <c r="W52" s="40" t="e">
        <f aca="false">CONCATENATE(G52,H52," ",IF(A52=A53,IF(F52=F53," ",F52),F52)," ",I52,J52,", ")</f>
        <v>#N/A</v>
      </c>
      <c r="X52" s="41" t="e">
        <f aca="false">W52&amp;IF(Журнал_образцов!A52=Журнал_образцов!A51,Журнал_образцов!X51,)</f>
        <v>#N/A</v>
      </c>
    </row>
    <row r="53" customFormat="false" ht="15" hidden="false" customHeight="false" outlineLevel="0" collapsed="false">
      <c r="A53" s="10"/>
      <c r="B53" s="24" t="n">
        <f aca="false">IF(Журнал_образцов!A53=Журнал_образцов!A52,Журнал_образцов!B52,0)+1</f>
        <v>49</v>
      </c>
      <c r="C53" s="25" t="str">
        <f aca="false">CONCATENATE(Журнал_образцов!A53,"-",TEXT(Журнал_образцов!B53,"00"))</f>
        <v>-49</v>
      </c>
      <c r="D53" s="26" t="e">
        <f aca="false">LOOKUP(Журнал_образцов!A57,Журнал_заявок!A$3:A74,Журнал_заявок!B$3:B74)</f>
        <v>#N/A</v>
      </c>
      <c r="E53" s="26" t="e">
        <f aca="false">LOOKUP(Журнал_образцов!A57,Журнал_заявок!$A$3:$A74,Журнал_заявок!H$3:H74)</f>
        <v>#N/A</v>
      </c>
      <c r="J53" s="26" t="e">
        <f aca="false">LOOKUP(Журнал_образцов!F53,справочник!K$2:K452,справочник!L$2:L452)</f>
        <v>#N/A</v>
      </c>
      <c r="L53" s="27" t="s">
        <v>650</v>
      </c>
      <c r="M53" s="27" t="e">
        <f aca="false">LOOKUP(Журнал_образцов!$A53,Журнал_заявок!A$3:$A70,Журнал_заявок!J$3:J70)</f>
        <v>#N/A</v>
      </c>
      <c r="N53" s="27" t="e">
        <f aca="false">LOOKUP(Журнал_образцов!$A53,Журнал_заявок!$A$3:B70,Журнал_заявок!K$3:K70)</f>
        <v>#N/A</v>
      </c>
      <c r="U53" s="27" t="e">
        <f aca="false">LOOKUP(Журнал_образцов!$A53,Журнал_заявок!$A$3:$A70,Журнал_заявок!$D$3:$D70)</f>
        <v>#N/A</v>
      </c>
      <c r="V53" s="27" t="e">
        <f aca="false">LOOKUP(Журнал_образцов!$A53,Журнал_заявок!$A$3:$A3607,Журнал_заявок!$L$3:$L3607)</f>
        <v>#N/A</v>
      </c>
      <c r="W53" s="40" t="e">
        <f aca="false">CONCATENATE(G53,H53," ",IF(A53=A54,IF(F53=F54," ",F53),F53)," ",I53,J53,", ")</f>
        <v>#N/A</v>
      </c>
      <c r="X53" s="41" t="e">
        <f aca="false">W53&amp;IF(Журнал_образцов!A53=Журнал_образцов!A52,Журнал_образцов!X52,)</f>
        <v>#N/A</v>
      </c>
    </row>
    <row r="54" customFormat="false" ht="15" hidden="false" customHeight="false" outlineLevel="0" collapsed="false">
      <c r="A54" s="10"/>
      <c r="B54" s="24" t="n">
        <f aca="false">IF(Журнал_образцов!A54=Журнал_образцов!A53,Журнал_образцов!B53,0)+1</f>
        <v>50</v>
      </c>
      <c r="C54" s="25" t="str">
        <f aca="false">CONCATENATE(Журнал_образцов!A54,"-",TEXT(Журнал_образцов!B54,"00"))</f>
        <v>-50</v>
      </c>
      <c r="D54" s="26" t="e">
        <f aca="false">LOOKUP(Журнал_образцов!A58,Журнал_заявок!A$3:A75,Журнал_заявок!B$3:B75)</f>
        <v>#N/A</v>
      </c>
      <c r="E54" s="26" t="e">
        <f aca="false">LOOKUP(Журнал_образцов!A58,Журнал_заявок!$A$3:$A75,Журнал_заявок!H$3:H75)</f>
        <v>#N/A</v>
      </c>
      <c r="J54" s="26" t="e">
        <f aca="false">LOOKUP(Журнал_образцов!F54,справочник!K$2:K453,справочник!L$2:L453)</f>
        <v>#N/A</v>
      </c>
      <c r="L54" s="27" t="s">
        <v>650</v>
      </c>
      <c r="M54" s="27" t="e">
        <f aca="false">LOOKUP(Журнал_образцов!$A54,Журнал_заявок!A$3:$A71,Журнал_заявок!J$3:J71)</f>
        <v>#N/A</v>
      </c>
      <c r="N54" s="27" t="e">
        <f aca="false">LOOKUP(Журнал_образцов!$A54,Журнал_заявок!$A$3:B71,Журнал_заявок!K$3:K71)</f>
        <v>#N/A</v>
      </c>
      <c r="U54" s="27" t="e">
        <f aca="false">LOOKUP(Журнал_образцов!$A54,Журнал_заявок!$A$3:$A71,Журнал_заявок!$D$3:$D71)</f>
        <v>#N/A</v>
      </c>
      <c r="V54" s="27" t="e">
        <f aca="false">LOOKUP(Журнал_образцов!$A54,Журнал_заявок!$A$3:$A3608,Журнал_заявок!$L$3:$L3608)</f>
        <v>#N/A</v>
      </c>
      <c r="W54" s="40" t="e">
        <f aca="false">CONCATENATE(G54,H54," ",IF(A54=A55,IF(F54=F55," ",F54),F54)," ",I54,J54,", ")</f>
        <v>#N/A</v>
      </c>
      <c r="X54" s="41" t="e">
        <f aca="false">W54&amp;IF(Журнал_образцов!A54=Журнал_образцов!A53,Журнал_образцов!X53,)</f>
        <v>#N/A</v>
      </c>
    </row>
    <row r="55" customFormat="false" ht="15" hidden="false" customHeight="false" outlineLevel="0" collapsed="false">
      <c r="A55" s="10"/>
      <c r="B55" s="24" t="n">
        <f aca="false">IF(Журнал_образцов!A55=Журнал_образцов!A54,Журнал_образцов!B54,0)+1</f>
        <v>51</v>
      </c>
      <c r="C55" s="25" t="str">
        <f aca="false">CONCATENATE(Журнал_образцов!A55,"-",TEXT(Журнал_образцов!B55,"00"))</f>
        <v>-51</v>
      </c>
      <c r="D55" s="26" t="e">
        <f aca="false">LOOKUP(Журнал_образцов!A59,Журнал_заявок!A$3:A76,Журнал_заявок!B$3:B76)</f>
        <v>#N/A</v>
      </c>
      <c r="E55" s="26" t="e">
        <f aca="false">LOOKUP(Журнал_образцов!A59,Журнал_заявок!$A$3:$A76,Журнал_заявок!H$3:H76)</f>
        <v>#N/A</v>
      </c>
      <c r="J55" s="26" t="e">
        <f aca="false">LOOKUP(Журнал_образцов!F55,справочник!K$2:K454,справочник!L$2:L454)</f>
        <v>#N/A</v>
      </c>
      <c r="L55" s="27" t="s">
        <v>650</v>
      </c>
      <c r="M55" s="27" t="e">
        <f aca="false">LOOKUP(Журнал_образцов!$A55,Журнал_заявок!A$3:$A72,Журнал_заявок!J$3:J72)</f>
        <v>#N/A</v>
      </c>
      <c r="N55" s="27" t="e">
        <f aca="false">LOOKUP(Журнал_образцов!$A55,Журнал_заявок!$A$3:B72,Журнал_заявок!K$3:K72)</f>
        <v>#N/A</v>
      </c>
      <c r="U55" s="27" t="e">
        <f aca="false">LOOKUP(Журнал_образцов!$A55,Журнал_заявок!$A$3:$A72,Журнал_заявок!$D$3:$D72)</f>
        <v>#N/A</v>
      </c>
      <c r="V55" s="27" t="e">
        <f aca="false">LOOKUP(Журнал_образцов!$A55,Журнал_заявок!$A$3:$A3609,Журнал_заявок!$L$3:$L3609)</f>
        <v>#N/A</v>
      </c>
      <c r="W55" s="40" t="e">
        <f aca="false">CONCATENATE(G55,H55," ",IF(A55=A56,IF(F55=F56," ",F55),F55)," ",I55,J55,", ")</f>
        <v>#N/A</v>
      </c>
      <c r="X55" s="41" t="e">
        <f aca="false">W55&amp;IF(Журнал_образцов!A55=Журнал_образцов!A54,Журнал_образцов!X54,)</f>
        <v>#N/A</v>
      </c>
    </row>
    <row r="56" customFormat="false" ht="15" hidden="false" customHeight="false" outlineLevel="0" collapsed="false">
      <c r="A56" s="10"/>
      <c r="B56" s="24" t="n">
        <f aca="false">IF(Журнал_образцов!A56=Журнал_образцов!A55,Журнал_образцов!B55,0)+1</f>
        <v>52</v>
      </c>
      <c r="C56" s="25" t="str">
        <f aca="false">CONCATENATE(Журнал_образцов!A56,"-",TEXT(Журнал_образцов!B56,"00"))</f>
        <v>-52</v>
      </c>
      <c r="D56" s="26" t="e">
        <f aca="false">LOOKUP(Журнал_образцов!A60,Журнал_заявок!A$3:A77,Журнал_заявок!B$3:B77)</f>
        <v>#N/A</v>
      </c>
      <c r="E56" s="26" t="e">
        <f aca="false">LOOKUP(Журнал_образцов!A60,Журнал_заявок!$A$3:$A77,Журнал_заявок!H$3:H77)</f>
        <v>#N/A</v>
      </c>
      <c r="J56" s="26" t="e">
        <f aca="false">LOOKUP(Журнал_образцов!F56,справочник!K$2:K455,справочник!L$2:L455)</f>
        <v>#N/A</v>
      </c>
      <c r="L56" s="27" t="s">
        <v>650</v>
      </c>
      <c r="M56" s="27" t="e">
        <f aca="false">LOOKUP(Журнал_образцов!$A56,Журнал_заявок!A$3:$A73,Журнал_заявок!J$3:J73)</f>
        <v>#N/A</v>
      </c>
      <c r="N56" s="27" t="e">
        <f aca="false">LOOKUP(Журнал_образцов!$A56,Журнал_заявок!$A$3:B73,Журнал_заявок!K$3:K73)</f>
        <v>#N/A</v>
      </c>
      <c r="U56" s="27" t="e">
        <f aca="false">LOOKUP(Журнал_образцов!$A56,Журнал_заявок!$A$3:$A73,Журнал_заявок!$D$3:$D73)</f>
        <v>#N/A</v>
      </c>
      <c r="V56" s="27" t="e">
        <f aca="false">LOOKUP(Журнал_образцов!$A56,Журнал_заявок!$A$3:$A3610,Журнал_заявок!$L$3:$L3610)</f>
        <v>#N/A</v>
      </c>
      <c r="W56" s="40" t="e">
        <f aca="false">CONCATENATE(G56,H56," ",IF(A56=A57,IF(F56=F57," ",F56),F56)," ",I56,J56,", ")</f>
        <v>#N/A</v>
      </c>
      <c r="X56" s="41" t="e">
        <f aca="false">W56&amp;IF(Журнал_образцов!A56=Журнал_образцов!A55,Журнал_образцов!X55,)</f>
        <v>#N/A</v>
      </c>
    </row>
    <row r="57" customFormat="false" ht="15" hidden="false" customHeight="false" outlineLevel="0" collapsed="false">
      <c r="A57" s="10"/>
      <c r="B57" s="24" t="n">
        <f aca="false">IF(Журнал_образцов!A57=Журнал_образцов!A56,Журнал_образцов!B56,0)+1</f>
        <v>53</v>
      </c>
      <c r="C57" s="25" t="str">
        <f aca="false">CONCATENATE(Журнал_образцов!A57,"-",TEXT(Журнал_образцов!B57,"00"))</f>
        <v>-53</v>
      </c>
      <c r="D57" s="26" t="e">
        <f aca="false">LOOKUP(Журнал_образцов!A61,Журнал_заявок!A$3:A78,Журнал_заявок!B$3:B78)</f>
        <v>#N/A</v>
      </c>
      <c r="E57" s="26" t="e">
        <f aca="false">LOOKUP(Журнал_образцов!A61,Журнал_заявок!$A$3:$A78,Журнал_заявок!H$3:H78)</f>
        <v>#N/A</v>
      </c>
      <c r="J57" s="26" t="e">
        <f aca="false">LOOKUP(Журнал_образцов!F57,справочник!K$2:K456,справочник!L$2:L456)</f>
        <v>#N/A</v>
      </c>
      <c r="L57" s="27" t="s">
        <v>650</v>
      </c>
      <c r="M57" s="27" t="e">
        <f aca="false">LOOKUP(Журнал_образцов!$A57,Журнал_заявок!A$3:$A74,Журнал_заявок!J$3:J74)</f>
        <v>#N/A</v>
      </c>
      <c r="N57" s="27" t="e">
        <f aca="false">LOOKUP(Журнал_образцов!$A57,Журнал_заявок!$A$3:B74,Журнал_заявок!K$3:K74)</f>
        <v>#N/A</v>
      </c>
      <c r="U57" s="27" t="e">
        <f aca="false">LOOKUP(Журнал_образцов!$A57,Журнал_заявок!$A$3:$A74,Журнал_заявок!$D$3:$D74)</f>
        <v>#N/A</v>
      </c>
      <c r="V57" s="27" t="e">
        <f aca="false">LOOKUP(Журнал_образцов!$A57,Журнал_заявок!$A$3:$A3611,Журнал_заявок!$L$3:$L3611)</f>
        <v>#N/A</v>
      </c>
      <c r="W57" s="40" t="e">
        <f aca="false">CONCATENATE(G57,H57," ",IF(A57=A58,IF(F57=F58," ",F57),F57)," ",I57,J57,", ")</f>
        <v>#N/A</v>
      </c>
      <c r="X57" s="41" t="e">
        <f aca="false">W57&amp;IF(Журнал_образцов!A57=Журнал_образцов!A56,Журнал_образцов!X56,)</f>
        <v>#N/A</v>
      </c>
    </row>
    <row r="58" customFormat="false" ht="15" hidden="false" customHeight="false" outlineLevel="0" collapsed="false">
      <c r="A58" s="10"/>
      <c r="B58" s="24" t="n">
        <f aca="false">IF(Журнал_образцов!A58=Журнал_образцов!A57,Журнал_образцов!B57,0)+1</f>
        <v>54</v>
      </c>
      <c r="C58" s="25" t="str">
        <f aca="false">CONCATENATE(Журнал_образцов!A58,"-",TEXT(Журнал_образцов!B58,"00"))</f>
        <v>-54</v>
      </c>
      <c r="D58" s="26" t="e">
        <f aca="false">LOOKUP(Журнал_образцов!A62,Журнал_заявок!A$3:A79,Журнал_заявок!B$3:B79)</f>
        <v>#N/A</v>
      </c>
      <c r="E58" s="26" t="e">
        <f aca="false">LOOKUP(Журнал_образцов!A62,Журнал_заявок!$A$3:$A79,Журнал_заявок!H$3:H79)</f>
        <v>#N/A</v>
      </c>
      <c r="J58" s="26" t="e">
        <f aca="false">LOOKUP(Журнал_образцов!F58,справочник!K$2:K457,справочник!L$2:L457)</f>
        <v>#N/A</v>
      </c>
      <c r="L58" s="27" t="s">
        <v>650</v>
      </c>
      <c r="M58" s="27" t="e">
        <f aca="false">LOOKUP(Журнал_образцов!$A58,Журнал_заявок!A$3:$A75,Журнал_заявок!J$3:J75)</f>
        <v>#N/A</v>
      </c>
      <c r="N58" s="27" t="e">
        <f aca="false">LOOKUP(Журнал_образцов!$A58,Журнал_заявок!$A$3:B75,Журнал_заявок!K$3:K75)</f>
        <v>#N/A</v>
      </c>
      <c r="U58" s="27" t="e">
        <f aca="false">LOOKUP(Журнал_образцов!$A58,Журнал_заявок!$A$3:$A75,Журнал_заявок!$D$3:$D75)</f>
        <v>#N/A</v>
      </c>
      <c r="V58" s="27" t="e">
        <f aca="false">LOOKUP(Журнал_образцов!$A58,Журнал_заявок!$A$3:$A3612,Журнал_заявок!$L$3:$L3612)</f>
        <v>#N/A</v>
      </c>
      <c r="W58" s="40" t="e">
        <f aca="false">CONCATENATE(G58,H58," ",IF(A58=A59,IF(F58=F59," ",F58),F58)," ",I58,J58,", ")</f>
        <v>#N/A</v>
      </c>
      <c r="X58" s="41" t="e">
        <f aca="false">W58&amp;IF(Журнал_образцов!A58=Журнал_образцов!A57,Журнал_образцов!X57,)</f>
        <v>#N/A</v>
      </c>
    </row>
    <row r="59" customFormat="false" ht="15" hidden="false" customHeight="false" outlineLevel="0" collapsed="false">
      <c r="A59" s="10"/>
      <c r="B59" s="24" t="n">
        <f aca="false">IF(Журнал_образцов!A59=Журнал_образцов!A58,Журнал_образцов!B58,0)+1</f>
        <v>55</v>
      </c>
      <c r="C59" s="25" t="str">
        <f aca="false">CONCATENATE(Журнал_образцов!A59,"-",TEXT(Журнал_образцов!B59,"00"))</f>
        <v>-55</v>
      </c>
      <c r="D59" s="26" t="e">
        <f aca="false">LOOKUP(Журнал_образцов!A63,Журнал_заявок!A$3:A80,Журнал_заявок!B$3:B80)</f>
        <v>#N/A</v>
      </c>
      <c r="E59" s="26" t="e">
        <f aca="false">LOOKUP(Журнал_образцов!A63,Журнал_заявок!$A$3:$A80,Журнал_заявок!H$3:H80)</f>
        <v>#N/A</v>
      </c>
      <c r="J59" s="26" t="e">
        <f aca="false">LOOKUP(Журнал_образцов!F59,справочник!K$2:K458,справочник!L$2:L458)</f>
        <v>#N/A</v>
      </c>
      <c r="L59" s="27" t="s">
        <v>650</v>
      </c>
      <c r="M59" s="27" t="e">
        <f aca="false">LOOKUP(Журнал_образцов!$A59,Журнал_заявок!A$3:$A76,Журнал_заявок!J$3:J76)</f>
        <v>#N/A</v>
      </c>
      <c r="N59" s="27" t="e">
        <f aca="false">LOOKUP(Журнал_образцов!$A59,Журнал_заявок!$A$3:B76,Журнал_заявок!K$3:K76)</f>
        <v>#N/A</v>
      </c>
      <c r="U59" s="27" t="e">
        <f aca="false">LOOKUP(Журнал_образцов!$A59,Журнал_заявок!$A$3:$A76,Журнал_заявок!$D$3:$D76)</f>
        <v>#N/A</v>
      </c>
      <c r="V59" s="27" t="e">
        <f aca="false">LOOKUP(Журнал_образцов!$A59,Журнал_заявок!$A$3:$A3613,Журнал_заявок!$L$3:$L3613)</f>
        <v>#N/A</v>
      </c>
      <c r="W59" s="40" t="e">
        <f aca="false">CONCATENATE(G59,H59," ",IF(A59=A60,IF(F59=F60," ",F59),F59)," ",I59,J59,", ")</f>
        <v>#N/A</v>
      </c>
      <c r="X59" s="41" t="e">
        <f aca="false">W59&amp;IF(Журнал_образцов!A59=Журнал_образцов!A58,Журнал_образцов!X58,)</f>
        <v>#N/A</v>
      </c>
    </row>
    <row r="60" customFormat="false" ht="15" hidden="false" customHeight="false" outlineLevel="0" collapsed="false">
      <c r="A60" s="10"/>
      <c r="B60" s="24" t="n">
        <f aca="false">IF(Журнал_образцов!A60=Журнал_образцов!A59,Журнал_образцов!B59,0)+1</f>
        <v>56</v>
      </c>
      <c r="C60" s="25" t="str">
        <f aca="false">CONCATENATE(Журнал_образцов!A60,"-",TEXT(Журнал_образцов!B60,"00"))</f>
        <v>-56</v>
      </c>
      <c r="D60" s="26" t="e">
        <f aca="false">LOOKUP(Журнал_образцов!A64,Журнал_заявок!A$3:A81,Журнал_заявок!B$3:B81)</f>
        <v>#N/A</v>
      </c>
      <c r="E60" s="26" t="e">
        <f aca="false">LOOKUP(Журнал_образцов!A64,Журнал_заявок!$A$3:$A81,Журнал_заявок!H$3:H81)</f>
        <v>#N/A</v>
      </c>
      <c r="J60" s="26" t="e">
        <f aca="false">LOOKUP(Журнал_образцов!F60,справочник!K$2:K459,справочник!L$2:L459)</f>
        <v>#N/A</v>
      </c>
      <c r="L60" s="27" t="s">
        <v>650</v>
      </c>
      <c r="M60" s="27" t="e">
        <f aca="false">LOOKUP(Журнал_образцов!$A60,Журнал_заявок!A$3:$A77,Журнал_заявок!J$3:J77)</f>
        <v>#N/A</v>
      </c>
      <c r="N60" s="27" t="e">
        <f aca="false">LOOKUP(Журнал_образцов!$A60,Журнал_заявок!$A$3:B77,Журнал_заявок!K$3:K77)</f>
        <v>#N/A</v>
      </c>
      <c r="U60" s="27" t="e">
        <f aca="false">LOOKUP(Журнал_образцов!$A60,Журнал_заявок!$A$3:$A77,Журнал_заявок!$D$3:$D77)</f>
        <v>#N/A</v>
      </c>
      <c r="V60" s="27" t="e">
        <f aca="false">LOOKUP(Журнал_образцов!$A60,Журнал_заявок!$A$3:$A3614,Журнал_заявок!$L$3:$L3614)</f>
        <v>#N/A</v>
      </c>
      <c r="W60" s="40" t="e">
        <f aca="false">CONCATENATE(G60,H60," ",IF(A60=A61,IF(F60=F61," ",F60),F60)," ",I60,J60,", ")</f>
        <v>#N/A</v>
      </c>
      <c r="X60" s="41" t="e">
        <f aca="false">W60&amp;IF(Журнал_образцов!A60=Журнал_образцов!A59,Журнал_образцов!X59,)</f>
        <v>#N/A</v>
      </c>
    </row>
    <row r="61" customFormat="false" ht="15" hidden="false" customHeight="false" outlineLevel="0" collapsed="false">
      <c r="A61" s="10"/>
      <c r="B61" s="24" t="n">
        <f aca="false">IF(Журнал_образцов!A61=Журнал_образцов!A60,Журнал_образцов!B60,0)+1</f>
        <v>57</v>
      </c>
      <c r="C61" s="25" t="str">
        <f aca="false">CONCATENATE(Журнал_образцов!A61,"-",TEXT(Журнал_образцов!B61,"00"))</f>
        <v>-57</v>
      </c>
      <c r="D61" s="26" t="e">
        <f aca="false">LOOKUP(Журнал_образцов!A65,Журнал_заявок!A$3:A82,Журнал_заявок!B$3:B82)</f>
        <v>#N/A</v>
      </c>
      <c r="E61" s="26" t="e">
        <f aca="false">LOOKUP(Журнал_образцов!A65,Журнал_заявок!$A$3:$A82,Журнал_заявок!H$3:H82)</f>
        <v>#N/A</v>
      </c>
      <c r="J61" s="26" t="e">
        <f aca="false">LOOKUP(Журнал_образцов!F61,справочник!K$2:K460,справочник!L$2:L460)</f>
        <v>#N/A</v>
      </c>
      <c r="L61" s="27" t="s">
        <v>650</v>
      </c>
      <c r="M61" s="27" t="e">
        <f aca="false">LOOKUP(Журнал_образцов!$A61,Журнал_заявок!A$3:$A78,Журнал_заявок!J$3:J78)</f>
        <v>#N/A</v>
      </c>
      <c r="N61" s="27" t="e">
        <f aca="false">LOOKUP(Журнал_образцов!$A61,Журнал_заявок!$A$3:B78,Журнал_заявок!K$3:K78)</f>
        <v>#N/A</v>
      </c>
      <c r="U61" s="27" t="e">
        <f aca="false">LOOKUP(Журнал_образцов!$A61,Журнал_заявок!$A$3:$A78,Журнал_заявок!$D$3:$D78)</f>
        <v>#N/A</v>
      </c>
      <c r="V61" s="27" t="e">
        <f aca="false">LOOKUP(Журнал_образцов!$A61,Журнал_заявок!$A$3:$A3615,Журнал_заявок!$L$3:$L3615)</f>
        <v>#N/A</v>
      </c>
      <c r="W61" s="40" t="e">
        <f aca="false">CONCATENATE(G61,H61," ",IF(A61=A62,IF(F61=F62," ",F61),F61)," ",I61,J61,", ")</f>
        <v>#N/A</v>
      </c>
      <c r="X61" s="41" t="e">
        <f aca="false">W61&amp;IF(Журнал_образцов!A61=Журнал_образцов!A60,Журнал_образцов!X60,)</f>
        <v>#N/A</v>
      </c>
    </row>
    <row r="62" customFormat="false" ht="15" hidden="false" customHeight="false" outlineLevel="0" collapsed="false">
      <c r="A62" s="10"/>
      <c r="B62" s="24" t="n">
        <f aca="false">IF(Журнал_образцов!A62=Журнал_образцов!A61,Журнал_образцов!B61,0)+1</f>
        <v>58</v>
      </c>
      <c r="C62" s="25" t="str">
        <f aca="false">CONCATENATE(Журнал_образцов!A62,"-",TEXT(Журнал_образцов!B62,"00"))</f>
        <v>-58</v>
      </c>
      <c r="D62" s="26" t="e">
        <f aca="false">LOOKUP(Журнал_образцов!A66,Журнал_заявок!A$3:A83,Журнал_заявок!B$3:B83)</f>
        <v>#N/A</v>
      </c>
      <c r="E62" s="26" t="e">
        <f aca="false">LOOKUP(Журнал_образцов!A66,Журнал_заявок!$A$3:$A83,Журнал_заявок!H$3:H83)</f>
        <v>#N/A</v>
      </c>
      <c r="J62" s="26" t="e">
        <f aca="false">LOOKUP(Журнал_образцов!F62,справочник!K$2:K461,справочник!L$2:L461)</f>
        <v>#N/A</v>
      </c>
      <c r="L62" s="27" t="s">
        <v>650</v>
      </c>
      <c r="M62" s="27" t="e">
        <f aca="false">LOOKUP(Журнал_образцов!$A62,Журнал_заявок!A$3:$A79,Журнал_заявок!J$3:J79)</f>
        <v>#N/A</v>
      </c>
      <c r="N62" s="27" t="e">
        <f aca="false">LOOKUP(Журнал_образцов!$A62,Журнал_заявок!$A$3:B79,Журнал_заявок!K$3:K79)</f>
        <v>#N/A</v>
      </c>
      <c r="U62" s="27" t="e">
        <f aca="false">LOOKUP(Журнал_образцов!$A62,Журнал_заявок!$A$3:$A79,Журнал_заявок!$D$3:$D79)</f>
        <v>#N/A</v>
      </c>
      <c r="V62" s="27" t="e">
        <f aca="false">LOOKUP(Журнал_образцов!$A62,Журнал_заявок!$A$3:$A3616,Журнал_заявок!$L$3:$L3616)</f>
        <v>#N/A</v>
      </c>
      <c r="W62" s="40" t="e">
        <f aca="false">CONCATENATE(G62,H62," ",IF(A62=A63,IF(F62=F63," ",F62),F62)," ",I62,J62,", ")</f>
        <v>#N/A</v>
      </c>
      <c r="X62" s="41" t="e">
        <f aca="false">W62&amp;IF(Журнал_образцов!A62=Журнал_образцов!A61,Журнал_образцов!X61,)</f>
        <v>#N/A</v>
      </c>
    </row>
    <row r="63" customFormat="false" ht="15" hidden="false" customHeight="false" outlineLevel="0" collapsed="false">
      <c r="A63" s="10"/>
      <c r="B63" s="24" t="n">
        <f aca="false">IF(Журнал_образцов!A63=Журнал_образцов!A62,Журнал_образцов!B62,0)+1</f>
        <v>59</v>
      </c>
      <c r="C63" s="25" t="str">
        <f aca="false">CONCATENATE(Журнал_образцов!A63,"-",TEXT(Журнал_образцов!B63,"00"))</f>
        <v>-59</v>
      </c>
      <c r="D63" s="26" t="e">
        <f aca="false">LOOKUP(Журнал_образцов!A67,Журнал_заявок!A$3:A84,Журнал_заявок!B$3:B84)</f>
        <v>#N/A</v>
      </c>
      <c r="E63" s="26" t="e">
        <f aca="false">LOOKUP(Журнал_образцов!A67,Журнал_заявок!$A$3:$A84,Журнал_заявок!H$3:H84)</f>
        <v>#N/A</v>
      </c>
      <c r="J63" s="26" t="e">
        <f aca="false">LOOKUP(Журнал_образцов!F63,справочник!K$2:K462,справочник!L$2:L462)</f>
        <v>#N/A</v>
      </c>
      <c r="L63" s="27" t="s">
        <v>650</v>
      </c>
      <c r="M63" s="27" t="e">
        <f aca="false">LOOKUP(Журнал_образцов!$A63,Журнал_заявок!A$3:$A80,Журнал_заявок!J$3:J80)</f>
        <v>#N/A</v>
      </c>
      <c r="N63" s="27" t="e">
        <f aca="false">LOOKUP(Журнал_образцов!$A63,Журнал_заявок!$A$3:B80,Журнал_заявок!K$3:K80)</f>
        <v>#N/A</v>
      </c>
      <c r="U63" s="27" t="e">
        <f aca="false">LOOKUP(Журнал_образцов!$A63,Журнал_заявок!$A$3:$A80,Журнал_заявок!$D$3:$D80)</f>
        <v>#N/A</v>
      </c>
      <c r="V63" s="27" t="e">
        <f aca="false">LOOKUP(Журнал_образцов!$A63,Журнал_заявок!$A$3:$A3617,Журнал_заявок!$L$3:$L3617)</f>
        <v>#N/A</v>
      </c>
      <c r="W63" s="40" t="e">
        <f aca="false">CONCATENATE(G63,H63," ",IF(A63=A64,IF(F63=F64," ",F63),F63)," ",I63,J63,", ")</f>
        <v>#N/A</v>
      </c>
      <c r="X63" s="41" t="e">
        <f aca="false">W63&amp;IF(Журнал_образцов!A63=Журнал_образцов!A62,Журнал_образцов!X62,)</f>
        <v>#N/A</v>
      </c>
    </row>
    <row r="64" customFormat="false" ht="15" hidden="false" customHeight="false" outlineLevel="0" collapsed="false">
      <c r="A64" s="10"/>
      <c r="B64" s="24" t="n">
        <f aca="false">IF(Журнал_образцов!A64=Журнал_образцов!A63,Журнал_образцов!B63,0)+1</f>
        <v>60</v>
      </c>
      <c r="C64" s="25" t="str">
        <f aca="false">CONCATENATE(Журнал_образцов!A64,"-",TEXT(Журнал_образцов!B64,"00"))</f>
        <v>-60</v>
      </c>
      <c r="D64" s="26" t="e">
        <f aca="false">LOOKUP(Журнал_образцов!A68,Журнал_заявок!A$3:A85,Журнал_заявок!B$3:B85)</f>
        <v>#N/A</v>
      </c>
      <c r="E64" s="26" t="e">
        <f aca="false">LOOKUP(Журнал_образцов!A68,Журнал_заявок!$A$3:$A85,Журнал_заявок!H$3:H85)</f>
        <v>#N/A</v>
      </c>
      <c r="J64" s="26" t="e">
        <f aca="false">LOOKUP(Журнал_образцов!F64,справочник!K$2:K463,справочник!L$2:L463)</f>
        <v>#N/A</v>
      </c>
      <c r="L64" s="27" t="s">
        <v>650</v>
      </c>
      <c r="M64" s="27" t="e">
        <f aca="false">LOOKUP(Журнал_образцов!$A64,Журнал_заявок!A$3:$A81,Журнал_заявок!J$3:J81)</f>
        <v>#N/A</v>
      </c>
      <c r="N64" s="27" t="e">
        <f aca="false">LOOKUP(Журнал_образцов!$A64,Журнал_заявок!$A$3:B81,Журнал_заявок!K$3:K81)</f>
        <v>#N/A</v>
      </c>
      <c r="U64" s="27" t="e">
        <f aca="false">LOOKUP(Журнал_образцов!$A64,Журнал_заявок!$A$3:$A81,Журнал_заявок!$D$3:$D81)</f>
        <v>#N/A</v>
      </c>
      <c r="V64" s="27" t="e">
        <f aca="false">LOOKUP(Журнал_образцов!$A64,Журнал_заявок!$A$3:$A3618,Журнал_заявок!$L$3:$L3618)</f>
        <v>#N/A</v>
      </c>
      <c r="W64" s="40" t="e">
        <f aca="false">CONCATENATE(G64,H64," ",IF(A64=A65,IF(F64=F65," ",F64),F64)," ",I64,J64,", ")</f>
        <v>#N/A</v>
      </c>
      <c r="X64" s="41" t="e">
        <f aca="false">W64&amp;IF(Журнал_образцов!A64=Журнал_образцов!A63,Журнал_образцов!X63,)</f>
        <v>#N/A</v>
      </c>
    </row>
    <row r="65" customFormat="false" ht="15" hidden="false" customHeight="false" outlineLevel="0" collapsed="false">
      <c r="A65" s="10"/>
      <c r="B65" s="24" t="n">
        <f aca="false">IF(Журнал_образцов!A65=Журнал_образцов!A64,Журнал_образцов!B64,0)+1</f>
        <v>61</v>
      </c>
      <c r="C65" s="25" t="str">
        <f aca="false">CONCATENATE(Журнал_образцов!A65,"-",TEXT(Журнал_образцов!B65,"00"))</f>
        <v>-61</v>
      </c>
      <c r="D65" s="26" t="e">
        <f aca="false">LOOKUP(Журнал_образцов!A69,Журнал_заявок!A$3:A86,Журнал_заявок!B$3:B86)</f>
        <v>#N/A</v>
      </c>
      <c r="E65" s="26" t="e">
        <f aca="false">LOOKUP(Журнал_образцов!A69,Журнал_заявок!$A$3:$A86,Журнал_заявок!H$3:H86)</f>
        <v>#N/A</v>
      </c>
      <c r="J65" s="26" t="e">
        <f aca="false">LOOKUP(Журнал_образцов!F65,справочник!K$2:K464,справочник!L$2:L464)</f>
        <v>#N/A</v>
      </c>
      <c r="L65" s="27" t="s">
        <v>650</v>
      </c>
      <c r="M65" s="27" t="e">
        <f aca="false">LOOKUP(Журнал_образцов!$A65,Журнал_заявок!A$3:$A82,Журнал_заявок!J$3:J82)</f>
        <v>#N/A</v>
      </c>
      <c r="N65" s="27" t="e">
        <f aca="false">LOOKUP(Журнал_образцов!$A65,Журнал_заявок!$A$3:B82,Журнал_заявок!K$3:K82)</f>
        <v>#N/A</v>
      </c>
      <c r="U65" s="27" t="e">
        <f aca="false">LOOKUP(Журнал_образцов!$A65,Журнал_заявок!$A$3:$A82,Журнал_заявок!$D$3:$D82)</f>
        <v>#N/A</v>
      </c>
      <c r="V65" s="27" t="e">
        <f aca="false">LOOKUP(Журнал_образцов!$A65,Журнал_заявок!$A$3:$A3619,Журнал_заявок!$L$3:$L3619)</f>
        <v>#N/A</v>
      </c>
      <c r="W65" s="40" t="e">
        <f aca="false">CONCATENATE(G65,H65," ",IF(A65=A66,IF(F65=F66," ",F65),F65)," ",I65,J65,", ")</f>
        <v>#N/A</v>
      </c>
      <c r="X65" s="41" t="e">
        <f aca="false">W65&amp;IF(Журнал_образцов!A65=Журнал_образцов!A64,Журнал_образцов!X64,)</f>
        <v>#N/A</v>
      </c>
    </row>
    <row r="66" customFormat="false" ht="15" hidden="false" customHeight="false" outlineLevel="0" collapsed="false">
      <c r="A66" s="10"/>
      <c r="B66" s="24" t="n">
        <f aca="false">IF(Журнал_образцов!A66=Журнал_образцов!A65,Журнал_образцов!B65,0)+1</f>
        <v>62</v>
      </c>
      <c r="C66" s="25" t="str">
        <f aca="false">CONCATENATE(Журнал_образцов!A66,"-",TEXT(Журнал_образцов!B66,"00"))</f>
        <v>-62</v>
      </c>
      <c r="D66" s="26" t="e">
        <f aca="false">LOOKUP(Журнал_образцов!A70,Журнал_заявок!A$3:A87,Журнал_заявок!B$3:B87)</f>
        <v>#N/A</v>
      </c>
      <c r="E66" s="26" t="e">
        <f aca="false">LOOKUP(Журнал_образцов!A70,Журнал_заявок!$A$3:$A87,Журнал_заявок!H$3:H87)</f>
        <v>#N/A</v>
      </c>
      <c r="J66" s="26" t="e">
        <f aca="false">LOOKUP(Журнал_образцов!F66,справочник!K$2:K465,справочник!L$2:L465)</f>
        <v>#N/A</v>
      </c>
      <c r="L66" s="27" t="s">
        <v>650</v>
      </c>
      <c r="M66" s="27" t="e">
        <f aca="false">LOOKUP(Журнал_образцов!$A66,Журнал_заявок!A$3:$A83,Журнал_заявок!J$3:J83)</f>
        <v>#N/A</v>
      </c>
      <c r="N66" s="27" t="e">
        <f aca="false">LOOKUP(Журнал_образцов!$A66,Журнал_заявок!$A$3:B83,Журнал_заявок!K$3:K83)</f>
        <v>#N/A</v>
      </c>
      <c r="U66" s="27" t="e">
        <f aca="false">LOOKUP(Журнал_образцов!$A66,Журнал_заявок!$A$3:$A83,Журнал_заявок!$D$3:$D83)</f>
        <v>#N/A</v>
      </c>
      <c r="V66" s="27" t="e">
        <f aca="false">LOOKUP(Журнал_образцов!$A66,Журнал_заявок!$A$3:$A3620,Журнал_заявок!$L$3:$L3620)</f>
        <v>#N/A</v>
      </c>
      <c r="W66" s="40" t="e">
        <f aca="false">CONCATENATE(G66,H66," ",IF(A66=A67,IF(F66=F67," ",F66),F66)," ",I66,J66,", ")</f>
        <v>#N/A</v>
      </c>
      <c r="X66" s="41" t="e">
        <f aca="false">W66&amp;IF(Журнал_образцов!A66=Журнал_образцов!A65,Журнал_образцов!X65,)</f>
        <v>#N/A</v>
      </c>
    </row>
    <row r="67" customFormat="false" ht="15" hidden="false" customHeight="false" outlineLevel="0" collapsed="false">
      <c r="A67" s="10"/>
      <c r="B67" s="24" t="n">
        <f aca="false">IF(Журнал_образцов!A67=Журнал_образцов!A66,Журнал_образцов!B66,0)+1</f>
        <v>63</v>
      </c>
      <c r="C67" s="25" t="str">
        <f aca="false">CONCATENATE(Журнал_образцов!A67,"-",TEXT(Журнал_образцов!B67,"00"))</f>
        <v>-63</v>
      </c>
      <c r="D67" s="26" t="e">
        <f aca="false">LOOKUP(Журнал_образцов!A71,Журнал_заявок!A$3:A88,Журнал_заявок!B$3:B88)</f>
        <v>#N/A</v>
      </c>
      <c r="E67" s="26" t="e">
        <f aca="false">LOOKUP(Журнал_образцов!A71,Журнал_заявок!$A$3:$A88,Журнал_заявок!H$3:H88)</f>
        <v>#N/A</v>
      </c>
      <c r="J67" s="26" t="e">
        <f aca="false">LOOKUP(Журнал_образцов!F67,справочник!K$2:K466,справочник!L$2:L466)</f>
        <v>#N/A</v>
      </c>
      <c r="L67" s="27" t="s">
        <v>650</v>
      </c>
      <c r="M67" s="27" t="e">
        <f aca="false">LOOKUP(Журнал_образцов!$A67,Журнал_заявок!A$3:$A84,Журнал_заявок!J$3:J84)</f>
        <v>#N/A</v>
      </c>
      <c r="N67" s="27" t="e">
        <f aca="false">LOOKUP(Журнал_образцов!$A67,Журнал_заявок!$A$3:B84,Журнал_заявок!K$3:K84)</f>
        <v>#N/A</v>
      </c>
      <c r="U67" s="27" t="e">
        <f aca="false">LOOKUP(Журнал_образцов!$A67,Журнал_заявок!$A$3:$A84,Журнал_заявок!$D$3:$D84)</f>
        <v>#N/A</v>
      </c>
      <c r="V67" s="27" t="e">
        <f aca="false">LOOKUP(Журнал_образцов!$A67,Журнал_заявок!$A$3:$A3621,Журнал_заявок!$L$3:$L3621)</f>
        <v>#N/A</v>
      </c>
      <c r="W67" s="40" t="e">
        <f aca="false">CONCATENATE(G67,H67," ",IF(A67=A68,IF(F67=F68," ",F67),F67)," ",I67,J67,", ")</f>
        <v>#N/A</v>
      </c>
      <c r="X67" s="41" t="e">
        <f aca="false">W67&amp;IF(Журнал_образцов!A67=Журнал_образцов!A66,Журнал_образцов!X66,)</f>
        <v>#N/A</v>
      </c>
    </row>
    <row r="68" customFormat="false" ht="15" hidden="false" customHeight="false" outlineLevel="0" collapsed="false">
      <c r="A68" s="10"/>
      <c r="B68" s="24" t="n">
        <f aca="false">IF(Журнал_образцов!A68=Журнал_образцов!A67,Журнал_образцов!B67,0)+1</f>
        <v>64</v>
      </c>
      <c r="C68" s="25" t="str">
        <f aca="false">CONCATENATE(Журнал_образцов!A68,"-",TEXT(Журнал_образцов!B68,"00"))</f>
        <v>-64</v>
      </c>
      <c r="D68" s="26" t="e">
        <f aca="false">LOOKUP(Журнал_образцов!A72,Журнал_заявок!A$3:A89,Журнал_заявок!B$3:B89)</f>
        <v>#N/A</v>
      </c>
      <c r="E68" s="26" t="e">
        <f aca="false">LOOKUP(Журнал_образцов!A72,Журнал_заявок!$A$3:$A89,Журнал_заявок!H$3:H89)</f>
        <v>#N/A</v>
      </c>
      <c r="J68" s="26" t="e">
        <f aca="false">LOOKUP(Журнал_образцов!F68,справочник!K$2:K467,справочник!L$2:L467)</f>
        <v>#N/A</v>
      </c>
      <c r="L68" s="27" t="s">
        <v>650</v>
      </c>
      <c r="M68" s="27" t="e">
        <f aca="false">LOOKUP(Журнал_образцов!$A68,Журнал_заявок!A$3:$A85,Журнал_заявок!J$3:J85)</f>
        <v>#N/A</v>
      </c>
      <c r="N68" s="27" t="e">
        <f aca="false">LOOKUP(Журнал_образцов!$A68,Журнал_заявок!$A$3:B85,Журнал_заявок!K$3:K85)</f>
        <v>#N/A</v>
      </c>
      <c r="U68" s="27" t="e">
        <f aca="false">LOOKUP(Журнал_образцов!$A68,Журнал_заявок!$A$3:$A85,Журнал_заявок!$D$3:$D85)</f>
        <v>#N/A</v>
      </c>
      <c r="V68" s="27" t="e">
        <f aca="false">LOOKUP(Журнал_образцов!$A68,Журнал_заявок!$A$3:$A3622,Журнал_заявок!$L$3:$L3622)</f>
        <v>#N/A</v>
      </c>
      <c r="W68" s="40" t="e">
        <f aca="false">CONCATENATE(G68,H68," ",IF(A68=A69,IF(F68=F69," ",F68),F68)," ",I68,J68,", ")</f>
        <v>#N/A</v>
      </c>
      <c r="X68" s="41" t="e">
        <f aca="false">W68&amp;IF(Журнал_образцов!A68=Журнал_образцов!A67,Журнал_образцов!X67,)</f>
        <v>#N/A</v>
      </c>
    </row>
    <row r="69" customFormat="false" ht="15" hidden="false" customHeight="false" outlineLevel="0" collapsed="false">
      <c r="A69" s="10"/>
      <c r="B69" s="24" t="n">
        <f aca="false">IF(Журнал_образцов!A69=Журнал_образцов!A68,Журнал_образцов!B68,0)+1</f>
        <v>65</v>
      </c>
      <c r="C69" s="25" t="str">
        <f aca="false">CONCATENATE(Журнал_образцов!A69,"-",TEXT(Журнал_образцов!B69,"00"))</f>
        <v>-65</v>
      </c>
      <c r="D69" s="26" t="e">
        <f aca="false">LOOKUP(Журнал_образцов!A73,Журнал_заявок!A$3:A90,Журнал_заявок!B$3:B90)</f>
        <v>#N/A</v>
      </c>
      <c r="E69" s="26" t="e">
        <f aca="false">LOOKUP(Журнал_образцов!A73,Журнал_заявок!$A$3:$A90,Журнал_заявок!H$3:H90)</f>
        <v>#N/A</v>
      </c>
      <c r="J69" s="26" t="e">
        <f aca="false">LOOKUP(Журнал_образцов!F69,справочник!K$2:K468,справочник!L$2:L468)</f>
        <v>#N/A</v>
      </c>
      <c r="L69" s="27" t="s">
        <v>650</v>
      </c>
      <c r="M69" s="27" t="e">
        <f aca="false">LOOKUP(Журнал_образцов!$A69,Журнал_заявок!A$3:$A86,Журнал_заявок!J$3:J86)</f>
        <v>#N/A</v>
      </c>
      <c r="N69" s="27" t="e">
        <f aca="false">LOOKUP(Журнал_образцов!$A69,Журнал_заявок!$A$3:B86,Журнал_заявок!K$3:K86)</f>
        <v>#N/A</v>
      </c>
      <c r="U69" s="27" t="e">
        <f aca="false">LOOKUP(Журнал_образцов!$A69,Журнал_заявок!$A$3:$A86,Журнал_заявок!$D$3:$D86)</f>
        <v>#N/A</v>
      </c>
      <c r="V69" s="27" t="e">
        <f aca="false">LOOKUP(Журнал_образцов!$A69,Журнал_заявок!$A$3:$A3623,Журнал_заявок!$L$3:$L3623)</f>
        <v>#N/A</v>
      </c>
      <c r="W69" s="40" t="e">
        <f aca="false">CONCATENATE(G69,H69," ",IF(A69=A70,IF(F69=F70," ",F69),F69)," ",I69,J69,", ")</f>
        <v>#N/A</v>
      </c>
      <c r="X69" s="41" t="e">
        <f aca="false">W69&amp;IF(Журнал_образцов!A69=Журнал_образцов!A68,Журнал_образцов!X68,)</f>
        <v>#N/A</v>
      </c>
    </row>
    <row r="70" customFormat="false" ht="15" hidden="false" customHeight="false" outlineLevel="0" collapsed="false">
      <c r="A70" s="10"/>
      <c r="B70" s="24" t="n">
        <f aca="false">IF(Журнал_образцов!A70=Журнал_образцов!A69,Журнал_образцов!B69,0)+1</f>
        <v>66</v>
      </c>
      <c r="C70" s="25" t="str">
        <f aca="false">CONCATENATE(Журнал_образцов!A70,"-",TEXT(Журнал_образцов!B70,"00"))</f>
        <v>-66</v>
      </c>
      <c r="D70" s="26" t="e">
        <f aca="false">LOOKUP(Журнал_образцов!A74,Журнал_заявок!A$3:A91,Журнал_заявок!B$3:B91)</f>
        <v>#N/A</v>
      </c>
      <c r="E70" s="26" t="e">
        <f aca="false">LOOKUP(Журнал_образцов!A74,Журнал_заявок!$A$3:$A91,Журнал_заявок!H$3:H91)</f>
        <v>#N/A</v>
      </c>
      <c r="J70" s="26" t="e">
        <f aca="false">LOOKUP(Журнал_образцов!F70,справочник!K$2:K469,справочник!L$2:L469)</f>
        <v>#N/A</v>
      </c>
      <c r="L70" s="27" t="s">
        <v>649</v>
      </c>
      <c r="M70" s="27" t="e">
        <f aca="false">LOOKUP(Журнал_образцов!$A70,Журнал_заявок!A$3:$A87,Журнал_заявок!J$3:J87)</f>
        <v>#N/A</v>
      </c>
      <c r="N70" s="27" t="e">
        <f aca="false">LOOKUP(Журнал_образцов!$A70,Журнал_заявок!$A$3:B87,Журнал_заявок!K$3:K87)</f>
        <v>#N/A</v>
      </c>
      <c r="U70" s="27" t="e">
        <f aca="false">LOOKUP(Журнал_образцов!$A70,Журнал_заявок!$A$3:$A87,Журнал_заявок!$D$3:$D87)</f>
        <v>#N/A</v>
      </c>
      <c r="V70" s="27" t="e">
        <f aca="false">LOOKUP(Журнал_образцов!$A70,Журнал_заявок!$A$3:$A3624,Журнал_заявок!$L$3:$L3624)</f>
        <v>#N/A</v>
      </c>
      <c r="W70" s="40" t="e">
        <f aca="false">CONCATENATE(G70,H70," ",IF(A70=A71,IF(F70=F71," ",F70),F70)," ",I70,J70,", ")</f>
        <v>#N/A</v>
      </c>
      <c r="X70" s="41" t="e">
        <f aca="false">W70&amp;IF(Журнал_образцов!A70=Журнал_образцов!A69,Журнал_образцов!X69,)</f>
        <v>#N/A</v>
      </c>
    </row>
    <row r="71" customFormat="false" ht="15" hidden="false" customHeight="false" outlineLevel="0" collapsed="false">
      <c r="A71" s="10"/>
      <c r="B71" s="24" t="n">
        <f aca="false">IF(Журнал_образцов!A71=Журнал_образцов!A70,Журнал_образцов!B70,0)+1</f>
        <v>67</v>
      </c>
      <c r="C71" s="25" t="str">
        <f aca="false">CONCATENATE(Журнал_образцов!A71,"-",TEXT(Журнал_образцов!B71,"00"))</f>
        <v>-67</v>
      </c>
      <c r="D71" s="26" t="e">
        <f aca="false">LOOKUP(Журнал_образцов!A75,Журнал_заявок!A$3:A92,Журнал_заявок!B$3:B92)</f>
        <v>#N/A</v>
      </c>
      <c r="E71" s="26" t="e">
        <f aca="false">LOOKUP(Журнал_образцов!A75,Журнал_заявок!$A$3:$A92,Журнал_заявок!H$3:H92)</f>
        <v>#N/A</v>
      </c>
      <c r="J71" s="26" t="e">
        <f aca="false">LOOKUP(Журнал_образцов!F71,справочник!K$2:K470,справочник!L$2:L470)</f>
        <v>#N/A</v>
      </c>
      <c r="L71" s="27" t="s">
        <v>649</v>
      </c>
      <c r="M71" s="27" t="e">
        <f aca="false">LOOKUP(Журнал_образцов!$A71,Журнал_заявок!A$3:$A88,Журнал_заявок!J$3:J88)</f>
        <v>#N/A</v>
      </c>
      <c r="N71" s="27" t="e">
        <f aca="false">LOOKUP(Журнал_образцов!$A71,Журнал_заявок!$A$3:B88,Журнал_заявок!K$3:K88)</f>
        <v>#N/A</v>
      </c>
      <c r="U71" s="27" t="e">
        <f aca="false">LOOKUP(Журнал_образцов!$A71,Журнал_заявок!$A$3:$A88,Журнал_заявок!$D$3:$D88)</f>
        <v>#N/A</v>
      </c>
      <c r="V71" s="27" t="e">
        <f aca="false">LOOKUP(Журнал_образцов!$A71,Журнал_заявок!$A$3:$A3625,Журнал_заявок!$L$3:$L3625)</f>
        <v>#N/A</v>
      </c>
      <c r="W71" s="40" t="e">
        <f aca="false">CONCATENATE(G71,H71," ",IF(A71=A72,IF(F71=F72," ",F71),F71)," ",I71,J71,", ")</f>
        <v>#N/A</v>
      </c>
      <c r="X71" s="41" t="e">
        <f aca="false">W71&amp;IF(Журнал_образцов!A71=Журнал_образцов!A70,Журнал_образцов!X70,)</f>
        <v>#N/A</v>
      </c>
    </row>
    <row r="72" customFormat="false" ht="15" hidden="false" customHeight="false" outlineLevel="0" collapsed="false">
      <c r="A72" s="10"/>
      <c r="B72" s="24" t="n">
        <f aca="false">IF(Журнал_образцов!A72=Журнал_образцов!A71,Журнал_образцов!B71,0)+1</f>
        <v>68</v>
      </c>
      <c r="C72" s="25" t="str">
        <f aca="false">CONCATENATE(Журнал_образцов!A72,"-",TEXT(Журнал_образцов!B72,"00"))</f>
        <v>-68</v>
      </c>
      <c r="D72" s="26" t="e">
        <f aca="false">LOOKUP(Журнал_образцов!A76,Журнал_заявок!A$3:A93,Журнал_заявок!B$3:B93)</f>
        <v>#N/A</v>
      </c>
      <c r="E72" s="26" t="e">
        <f aca="false">LOOKUP(Журнал_образцов!A76,Журнал_заявок!$A$3:$A93,Журнал_заявок!H$3:H93)</f>
        <v>#N/A</v>
      </c>
      <c r="J72" s="26" t="e">
        <f aca="false">LOOKUP(Журнал_образцов!F72,справочник!K$2:K471,справочник!L$2:L471)</f>
        <v>#N/A</v>
      </c>
      <c r="L72" s="27" t="s">
        <v>649</v>
      </c>
      <c r="M72" s="27" t="e">
        <f aca="false">LOOKUP(Журнал_образцов!$A72,Журнал_заявок!A$3:$A89,Журнал_заявок!J$3:J89)</f>
        <v>#N/A</v>
      </c>
      <c r="N72" s="27" t="e">
        <f aca="false">LOOKUP(Журнал_образцов!$A72,Журнал_заявок!$A$3:B89,Журнал_заявок!K$3:K89)</f>
        <v>#N/A</v>
      </c>
      <c r="U72" s="27" t="e">
        <f aca="false">LOOKUP(Журнал_образцов!$A72,Журнал_заявок!$A$3:$A89,Журнал_заявок!$D$3:$D89)</f>
        <v>#N/A</v>
      </c>
      <c r="V72" s="27" t="e">
        <f aca="false">LOOKUP(Журнал_образцов!$A72,Журнал_заявок!$A$3:$A3626,Журнал_заявок!$L$3:$L3626)</f>
        <v>#N/A</v>
      </c>
      <c r="W72" s="40" t="e">
        <f aca="false">CONCATENATE(G72,H72," ",IF(A72=A73,IF(F72=F73," ",F72),F72)," ",I72,J72,", ")</f>
        <v>#N/A</v>
      </c>
      <c r="X72" s="41" t="e">
        <f aca="false">W72&amp;IF(Журнал_образцов!A72=Журнал_образцов!A71,Журнал_образцов!X71,)</f>
        <v>#N/A</v>
      </c>
    </row>
    <row r="73" customFormat="false" ht="15" hidden="false" customHeight="false" outlineLevel="0" collapsed="false">
      <c r="A73" s="10"/>
      <c r="B73" s="24" t="n">
        <f aca="false">IF(Журнал_образцов!A73=Журнал_образцов!A72,Журнал_образцов!B72,0)+1</f>
        <v>69</v>
      </c>
      <c r="C73" s="25" t="str">
        <f aca="false">CONCATENATE(Журнал_образцов!A73,"-",TEXT(Журнал_образцов!B73,"00"))</f>
        <v>-69</v>
      </c>
      <c r="D73" s="26" t="e">
        <f aca="false">LOOKUP(Журнал_образцов!A77,Журнал_заявок!A$3:A94,Журнал_заявок!B$3:B94)</f>
        <v>#N/A</v>
      </c>
      <c r="E73" s="26" t="e">
        <f aca="false">LOOKUP(Журнал_образцов!A77,Журнал_заявок!$A$3:$A94,Журнал_заявок!H$3:H94)</f>
        <v>#N/A</v>
      </c>
      <c r="J73" s="26" t="e">
        <f aca="false">LOOKUP(Журнал_образцов!F73,справочник!K$2:K472,справочник!L$2:L472)</f>
        <v>#N/A</v>
      </c>
      <c r="L73" s="27" t="s">
        <v>649</v>
      </c>
      <c r="M73" s="27" t="e">
        <f aca="false">LOOKUP(Журнал_образцов!$A73,Журнал_заявок!A$3:$A90,Журнал_заявок!J$3:J90)</f>
        <v>#N/A</v>
      </c>
      <c r="N73" s="27" t="e">
        <f aca="false">LOOKUP(Журнал_образцов!$A73,Журнал_заявок!$A$3:B90,Журнал_заявок!K$3:K90)</f>
        <v>#N/A</v>
      </c>
      <c r="U73" s="27" t="e">
        <f aca="false">LOOKUP(Журнал_образцов!$A73,Журнал_заявок!$A$3:$A90,Журнал_заявок!$D$3:$D90)</f>
        <v>#N/A</v>
      </c>
      <c r="V73" s="27" t="e">
        <f aca="false">LOOKUP(Журнал_образцов!$A73,Журнал_заявок!$A$3:$A3627,Журнал_заявок!$L$3:$L3627)</f>
        <v>#N/A</v>
      </c>
      <c r="W73" s="40" t="e">
        <f aca="false">CONCATENATE(G73,H73," ",IF(A73=A74,IF(F73=F74," ",F73),F73)," ",I73,J73,", ")</f>
        <v>#N/A</v>
      </c>
      <c r="X73" s="41" t="e">
        <f aca="false">W73&amp;IF(Журнал_образцов!A73=Журнал_образцов!A72,Журнал_образцов!X72,)</f>
        <v>#N/A</v>
      </c>
    </row>
    <row r="74" customFormat="false" ht="15" hidden="false" customHeight="false" outlineLevel="0" collapsed="false">
      <c r="A74" s="10"/>
      <c r="B74" s="24" t="n">
        <f aca="false">IF(Журнал_образцов!A74=Журнал_образцов!A73,Журнал_образцов!B73,0)+1</f>
        <v>70</v>
      </c>
      <c r="C74" s="25" t="str">
        <f aca="false">CONCATENATE(Журнал_образцов!A74,"-",TEXT(Журнал_образцов!B74,"00"))</f>
        <v>-70</v>
      </c>
      <c r="D74" s="26" t="e">
        <f aca="false">LOOKUP(Журнал_образцов!A78,Журнал_заявок!A$3:A95,Журнал_заявок!B$3:B95)</f>
        <v>#N/A</v>
      </c>
      <c r="E74" s="26" t="e">
        <f aca="false">LOOKUP(Журнал_образцов!A78,Журнал_заявок!$A$3:$A95,Журнал_заявок!H$3:H95)</f>
        <v>#N/A</v>
      </c>
      <c r="J74" s="26" t="e">
        <f aca="false">LOOKUP(Журнал_образцов!F74,справочник!K$2:K473,справочник!L$2:L473)</f>
        <v>#N/A</v>
      </c>
      <c r="L74" s="27" t="s">
        <v>652</v>
      </c>
      <c r="M74" s="27" t="e">
        <f aca="false">LOOKUP(Журнал_образцов!$A74,Журнал_заявок!A$3:$A91,Журнал_заявок!J$3:J91)</f>
        <v>#N/A</v>
      </c>
      <c r="N74" s="27" t="e">
        <f aca="false">LOOKUP(Журнал_образцов!$A74,Журнал_заявок!$A$3:B91,Журнал_заявок!K$3:K91)</f>
        <v>#N/A</v>
      </c>
      <c r="U74" s="27" t="e">
        <f aca="false">LOOKUP(Журнал_образцов!$A74,Журнал_заявок!$A$3:$A91,Журнал_заявок!$D$3:$D91)</f>
        <v>#N/A</v>
      </c>
      <c r="V74" s="27" t="e">
        <f aca="false">LOOKUP(Журнал_образцов!$A74,Журнал_заявок!$A$3:$A3628,Журнал_заявок!$L$3:$L3628)</f>
        <v>#N/A</v>
      </c>
      <c r="W74" s="40" t="e">
        <f aca="false">CONCATENATE(G74,H74," ",IF(A74=A75,IF(F74=F75," ",F74),F74)," ",I74,J74,", ")</f>
        <v>#N/A</v>
      </c>
      <c r="X74" s="41" t="e">
        <f aca="false">W74&amp;IF(Журнал_образцов!A74=Журнал_образцов!A73,Журнал_образцов!X73,)</f>
        <v>#N/A</v>
      </c>
    </row>
    <row r="75" customFormat="false" ht="15" hidden="false" customHeight="false" outlineLevel="0" collapsed="false">
      <c r="A75" s="10"/>
      <c r="B75" s="24" t="n">
        <f aca="false">IF(Журнал_образцов!A75=Журнал_образцов!A74,Журнал_образцов!B74,0)+1</f>
        <v>71</v>
      </c>
      <c r="C75" s="25" t="str">
        <f aca="false">CONCATENATE(Журнал_образцов!A75,"-",TEXT(Журнал_образцов!B75,"00"))</f>
        <v>-71</v>
      </c>
      <c r="D75" s="26" t="e">
        <f aca="false">LOOKUP(Журнал_образцов!A79,Журнал_заявок!A$3:A96,Журнал_заявок!B$3:B96)</f>
        <v>#N/A</v>
      </c>
      <c r="E75" s="26" t="e">
        <f aca="false">LOOKUP(Журнал_образцов!A79,Журнал_заявок!$A$3:$A96,Журнал_заявок!H$3:H96)</f>
        <v>#N/A</v>
      </c>
      <c r="J75" s="26" t="e">
        <f aca="false">LOOKUP(Журнал_образцов!F75,справочник!K$2:K474,справочник!L$2:L474)</f>
        <v>#N/A</v>
      </c>
      <c r="L75" s="27" t="s">
        <v>653</v>
      </c>
      <c r="M75" s="27" t="e">
        <f aca="false">LOOKUP(Журнал_образцов!$A75,Журнал_заявок!A$3:$A92,Журнал_заявок!J$3:J92)</f>
        <v>#N/A</v>
      </c>
      <c r="N75" s="27" t="e">
        <f aca="false">LOOKUP(Журнал_образцов!$A75,Журнал_заявок!$A$3:B92,Журнал_заявок!K$3:K92)</f>
        <v>#N/A</v>
      </c>
      <c r="U75" s="27" t="e">
        <f aca="false">LOOKUP(Журнал_образцов!$A75,Журнал_заявок!$A$3:$A92,Журнал_заявок!$D$3:$D92)</f>
        <v>#N/A</v>
      </c>
      <c r="V75" s="27" t="e">
        <f aca="false">LOOKUP(Журнал_образцов!$A75,Журнал_заявок!$A$3:$A3629,Журнал_заявок!$L$3:$L3629)</f>
        <v>#N/A</v>
      </c>
      <c r="W75" s="40" t="e">
        <f aca="false">CONCATENATE(G75,H75," ",IF(A75=A76,IF(F75=F76," ",F75),F75)," ",I75,J75,", ")</f>
        <v>#N/A</v>
      </c>
      <c r="X75" s="41" t="e">
        <f aca="false">W75&amp;IF(Журнал_образцов!A75=Журнал_образцов!A74,Журнал_образцов!X74,)</f>
        <v>#N/A</v>
      </c>
    </row>
    <row r="76" customFormat="false" ht="15" hidden="false" customHeight="false" outlineLevel="0" collapsed="false">
      <c r="A76" s="10"/>
      <c r="B76" s="24" t="n">
        <f aca="false">IF(Журнал_образцов!A76=Журнал_образцов!A75,Журнал_образцов!B75,0)+1</f>
        <v>72</v>
      </c>
      <c r="C76" s="25" t="str">
        <f aca="false">CONCATENATE(Журнал_образцов!A76,"-",TEXT(Журнал_образцов!B76,"00"))</f>
        <v>-72</v>
      </c>
      <c r="D76" s="26" t="e">
        <f aca="false">LOOKUP(Журнал_образцов!A80,Журнал_заявок!A$3:A97,Журнал_заявок!B$3:B97)</f>
        <v>#N/A</v>
      </c>
      <c r="E76" s="26" t="e">
        <f aca="false">LOOKUP(Журнал_образцов!A80,Журнал_заявок!$A$3:$A97,Журнал_заявок!H$3:H97)</f>
        <v>#N/A</v>
      </c>
      <c r="J76" s="26" t="e">
        <f aca="false">LOOKUP(Журнал_образцов!F76,справочник!K$2:K475,справочник!L$2:L475)</f>
        <v>#N/A</v>
      </c>
      <c r="L76" s="27" t="s">
        <v>654</v>
      </c>
      <c r="M76" s="27" t="e">
        <f aca="false">LOOKUP(Журнал_образцов!$A76,Журнал_заявок!A$3:$A93,Журнал_заявок!J$3:J93)</f>
        <v>#N/A</v>
      </c>
      <c r="N76" s="27" t="e">
        <f aca="false">LOOKUP(Журнал_образцов!$A76,Журнал_заявок!$A$3:B93,Журнал_заявок!K$3:K93)</f>
        <v>#N/A</v>
      </c>
      <c r="U76" s="27" t="e">
        <f aca="false">LOOKUP(Журнал_образцов!$A76,Журнал_заявок!$A$3:$A93,Журнал_заявок!$D$3:$D93)</f>
        <v>#N/A</v>
      </c>
      <c r="V76" s="27" t="e">
        <f aca="false">LOOKUP(Журнал_образцов!$A76,Журнал_заявок!$A$3:$A3630,Журнал_заявок!$L$3:$L3630)</f>
        <v>#N/A</v>
      </c>
      <c r="W76" s="40" t="e">
        <f aca="false">CONCATENATE(G76,H76," ",IF(A76=A77,IF(F76=F77," ",F76),F76)," ",I76,J76,", ")</f>
        <v>#N/A</v>
      </c>
      <c r="X76" s="41" t="e">
        <f aca="false">W76&amp;IF(Журнал_образцов!A76=Журнал_образцов!A75,Журнал_образцов!X75,)</f>
        <v>#N/A</v>
      </c>
    </row>
    <row r="77" customFormat="false" ht="15" hidden="false" customHeight="false" outlineLevel="0" collapsed="false">
      <c r="A77" s="10"/>
      <c r="B77" s="24" t="n">
        <f aca="false">IF(Журнал_образцов!A77=Журнал_образцов!A76,Журнал_образцов!B76,0)+1</f>
        <v>73</v>
      </c>
      <c r="C77" s="25" t="str">
        <f aca="false">CONCATENATE(Журнал_образцов!A77,"-",TEXT(Журнал_образцов!B77,"00"))</f>
        <v>-73</v>
      </c>
      <c r="D77" s="26" t="e">
        <f aca="false">LOOKUP(Журнал_образцов!A81,Журнал_заявок!A$3:A98,Журнал_заявок!B$3:B98)</f>
        <v>#N/A</v>
      </c>
      <c r="E77" s="26" t="e">
        <f aca="false">LOOKUP(Журнал_образцов!A81,Журнал_заявок!$A$3:$A98,Журнал_заявок!H$3:H98)</f>
        <v>#N/A</v>
      </c>
      <c r="J77" s="26" t="e">
        <f aca="false">LOOKUP(Журнал_образцов!F77,справочник!K$2:K476,справочник!L$2:L476)</f>
        <v>#N/A</v>
      </c>
      <c r="L77" s="27" t="s">
        <v>651</v>
      </c>
      <c r="M77" s="27" t="e">
        <f aca="false">LOOKUP(Журнал_образцов!$A77,Журнал_заявок!A$3:$A94,Журнал_заявок!J$3:J94)</f>
        <v>#N/A</v>
      </c>
      <c r="N77" s="27" t="e">
        <f aca="false">LOOKUP(Журнал_образцов!$A77,Журнал_заявок!$A$3:B94,Журнал_заявок!K$3:K94)</f>
        <v>#N/A</v>
      </c>
      <c r="U77" s="27" t="e">
        <f aca="false">LOOKUP(Журнал_образцов!$A77,Журнал_заявок!$A$3:$A94,Журнал_заявок!$D$3:$D94)</f>
        <v>#N/A</v>
      </c>
      <c r="V77" s="27" t="e">
        <f aca="false">LOOKUP(Журнал_образцов!$A77,Журнал_заявок!$A$3:$A3631,Журнал_заявок!$L$3:$L3631)</f>
        <v>#N/A</v>
      </c>
      <c r="W77" s="40" t="e">
        <f aca="false">CONCATENATE(G77,H77," ",IF(A77=A78,IF(F77=F78," ",F77),F77)," ",I77,J77,", ")</f>
        <v>#N/A</v>
      </c>
      <c r="X77" s="41" t="e">
        <f aca="false">W77&amp;IF(Журнал_образцов!A77=Журнал_образцов!A76,Журнал_образцов!X76,)</f>
        <v>#N/A</v>
      </c>
    </row>
    <row r="78" customFormat="false" ht="15" hidden="false" customHeight="false" outlineLevel="0" collapsed="false">
      <c r="A78" s="10"/>
      <c r="B78" s="24" t="n">
        <f aca="false">IF(Журнал_образцов!A78=Журнал_образцов!A77,Журнал_образцов!B77,0)+1</f>
        <v>74</v>
      </c>
      <c r="C78" s="25" t="str">
        <f aca="false">CONCATENATE(Журнал_образцов!A78,"-",TEXT(Журнал_образцов!B78,"00"))</f>
        <v>-74</v>
      </c>
      <c r="D78" s="26" t="e">
        <f aca="false">LOOKUP(Журнал_образцов!A82,Журнал_заявок!A$3:A99,Журнал_заявок!B$3:B99)</f>
        <v>#N/A</v>
      </c>
      <c r="E78" s="26" t="e">
        <f aca="false">LOOKUP(Журнал_образцов!A82,Журнал_заявок!$A$3:$A99,Журнал_заявок!H$3:H99)</f>
        <v>#N/A</v>
      </c>
      <c r="J78" s="26" t="e">
        <f aca="false">LOOKUP(Журнал_образцов!F78,справочник!K$2:K477,справочник!L$2:L477)</f>
        <v>#N/A</v>
      </c>
      <c r="L78" s="27" t="s">
        <v>655</v>
      </c>
      <c r="M78" s="27" t="e">
        <f aca="false">LOOKUP(Журнал_образцов!$A78,Журнал_заявок!A$3:$A95,Журнал_заявок!J$3:J95)</f>
        <v>#N/A</v>
      </c>
      <c r="N78" s="27" t="e">
        <f aca="false">LOOKUP(Журнал_образцов!$A78,Журнал_заявок!$A$3:B95,Журнал_заявок!K$3:K95)</f>
        <v>#N/A</v>
      </c>
      <c r="U78" s="27" t="e">
        <f aca="false">LOOKUP(Журнал_образцов!$A78,Журнал_заявок!$A$3:$A95,Журнал_заявок!$D$3:$D95)</f>
        <v>#N/A</v>
      </c>
      <c r="V78" s="27" t="e">
        <f aca="false">LOOKUP(Журнал_образцов!$A78,Журнал_заявок!$A$3:$A3632,Журнал_заявок!$L$3:$L3632)</f>
        <v>#N/A</v>
      </c>
      <c r="W78" s="40" t="e">
        <f aca="false">CONCATENATE(G78,H78," ",IF(A78=A79,IF(F78=F79," ",F78),F78)," ",I78,J78,", ")</f>
        <v>#N/A</v>
      </c>
      <c r="X78" s="41" t="e">
        <f aca="false">W78&amp;IF(Журнал_образцов!A78=Журнал_образцов!A77,Журнал_образцов!X77,)</f>
        <v>#N/A</v>
      </c>
    </row>
    <row r="79" customFormat="false" ht="15" hidden="false" customHeight="false" outlineLevel="0" collapsed="false">
      <c r="A79" s="10"/>
      <c r="B79" s="24" t="n">
        <f aca="false">IF(Журнал_образцов!A79=Журнал_образцов!A78,Журнал_образцов!B78,0)+1</f>
        <v>75</v>
      </c>
      <c r="C79" s="25" t="str">
        <f aca="false">CONCATENATE(Журнал_образцов!A79,"-",TEXT(Журнал_образцов!B79,"00"))</f>
        <v>-75</v>
      </c>
      <c r="D79" s="26" t="e">
        <f aca="false">LOOKUP(Журнал_образцов!A83,Журнал_заявок!A$3:A100,Журнал_заявок!B$3:B100)</f>
        <v>#N/A</v>
      </c>
      <c r="E79" s="26" t="e">
        <f aca="false">LOOKUP(Журнал_образцов!A83,Журнал_заявок!$A$3:$A100,Журнал_заявок!H$3:H100)</f>
        <v>#N/A</v>
      </c>
      <c r="J79" s="26" t="e">
        <f aca="false">LOOKUP(Журнал_образцов!F79,справочник!K$2:K478,справочник!L$2:L478)</f>
        <v>#N/A</v>
      </c>
      <c r="L79" s="27" t="s">
        <v>656</v>
      </c>
      <c r="M79" s="27" t="e">
        <f aca="false">LOOKUP(Журнал_образцов!$A79,Журнал_заявок!A$3:$A96,Журнал_заявок!J$3:J96)</f>
        <v>#N/A</v>
      </c>
      <c r="N79" s="27" t="e">
        <f aca="false">LOOKUP(Журнал_образцов!$A79,Журнал_заявок!$A$3:B96,Журнал_заявок!K$3:K96)</f>
        <v>#N/A</v>
      </c>
      <c r="U79" s="27" t="e">
        <f aca="false">LOOKUP(Журнал_образцов!$A79,Журнал_заявок!$A$3:$A96,Журнал_заявок!$D$3:$D96)</f>
        <v>#N/A</v>
      </c>
      <c r="V79" s="27" t="e">
        <f aca="false">LOOKUP(Журнал_образцов!$A79,Журнал_заявок!$A$3:$A3633,Журнал_заявок!$L$3:$L3633)</f>
        <v>#N/A</v>
      </c>
      <c r="W79" s="40" t="e">
        <f aca="false">CONCATENATE(G79,H79," ",IF(A79=A80,IF(F79=F80," ",F79),F79)," ",I79,J79,", ")</f>
        <v>#N/A</v>
      </c>
      <c r="X79" s="41" t="e">
        <f aca="false">W79&amp;IF(Журнал_образцов!A79=Журнал_образцов!A78,Журнал_образцов!X78,)</f>
        <v>#N/A</v>
      </c>
    </row>
    <row r="80" customFormat="false" ht="15" hidden="false" customHeight="false" outlineLevel="0" collapsed="false">
      <c r="A80" s="10"/>
      <c r="B80" s="24" t="n">
        <f aca="false">IF(Журнал_образцов!A80=Журнал_образцов!A79,Журнал_образцов!B79,0)+1</f>
        <v>76</v>
      </c>
      <c r="C80" s="25" t="str">
        <f aca="false">CONCATENATE(Журнал_образцов!A80,"-",TEXT(Журнал_образцов!B80,"00"))</f>
        <v>-76</v>
      </c>
      <c r="D80" s="26" t="e">
        <f aca="false">LOOKUP(Журнал_образцов!A121,Журнал_заявок!A$3:A138,Журнал_заявок!B$3:B138)</f>
        <v>#N/A</v>
      </c>
      <c r="E80" s="26" t="e">
        <f aca="false">LOOKUP(Журнал_образцов!A121,Журнал_заявок!$A$3:$A138,Журнал_заявок!H$3:H138)</f>
        <v>#N/A</v>
      </c>
      <c r="J80" s="26" t="e">
        <f aca="false">LOOKUP(Журнал_образцов!F80,справочник!K$2:K479,справочник!L$2:L479)</f>
        <v>#N/A</v>
      </c>
      <c r="L80" s="27" t="s">
        <v>649</v>
      </c>
      <c r="M80" s="27" t="e">
        <f aca="false">LOOKUP(Журнал_образцов!$A80,Журнал_заявок!A$3:$A97,Журнал_заявок!J$3:J97)</f>
        <v>#N/A</v>
      </c>
      <c r="N80" s="27" t="e">
        <f aca="false">LOOKUP(Журнал_образцов!$A80,Журнал_заявок!$A$3:B97,Журнал_заявок!K$3:K97)</f>
        <v>#N/A</v>
      </c>
      <c r="U80" s="27" t="e">
        <f aca="false">LOOKUP(Журнал_образцов!$A80,Журнал_заявок!$A$3:$A97,Журнал_заявок!$D$3:$D97)</f>
        <v>#N/A</v>
      </c>
      <c r="V80" s="27" t="e">
        <f aca="false">LOOKUP(Журнал_образцов!$A80,Журнал_заявок!$A$3:$A3634,Журнал_заявок!$L$3:$L3634)</f>
        <v>#N/A</v>
      </c>
      <c r="W80" s="40" t="e">
        <f aca="false">CONCATENATE(G80,H80," ",IF(A80=A81,IF(F80=F81," ",F80),F80)," ",I80,J80,", ")</f>
        <v>#N/A</v>
      </c>
      <c r="X80" s="41" t="e">
        <f aca="false">W80&amp;IF(Журнал_образцов!A80=Журнал_образцов!A79,Журнал_образцов!X79,)</f>
        <v>#N/A</v>
      </c>
    </row>
    <row r="81" customFormat="false" ht="15" hidden="false" customHeight="false" outlineLevel="0" collapsed="false">
      <c r="A81" s="10"/>
      <c r="B81" s="24" t="n">
        <f aca="false">IF(Журнал_образцов!A81=Журнал_образцов!A80,Журнал_образцов!B80,0)+1</f>
        <v>77</v>
      </c>
      <c r="C81" s="25" t="str">
        <f aca="false">CONCATENATE(Журнал_образцов!A81,"-",TEXT(Журнал_образцов!B81,"00"))</f>
        <v>-77</v>
      </c>
      <c r="D81" s="26" t="e">
        <f aca="false">LOOKUP(Журнал_образцов!A122,Журнал_заявок!A$3:A139,Журнал_заявок!B$3:B139)</f>
        <v>#N/A</v>
      </c>
      <c r="E81" s="26" t="e">
        <f aca="false">LOOKUP(Журнал_образцов!A122,Журнал_заявок!$A$3:$A139,Журнал_заявок!H$3:H139)</f>
        <v>#N/A</v>
      </c>
      <c r="J81" s="26" t="e">
        <f aca="false">LOOKUP(Журнал_образцов!F81,справочник!K$2:K480,справочник!L$2:L480)</f>
        <v>#N/A</v>
      </c>
      <c r="L81" s="27" t="s">
        <v>649</v>
      </c>
      <c r="M81" s="27" t="e">
        <f aca="false">LOOKUP(Журнал_образцов!$A81,Журнал_заявок!A$3:$A98,Журнал_заявок!J$3:J98)</f>
        <v>#N/A</v>
      </c>
      <c r="N81" s="27" t="e">
        <f aca="false">LOOKUP(Журнал_образцов!$A81,Журнал_заявок!$A$3:B98,Журнал_заявок!K$3:K98)</f>
        <v>#N/A</v>
      </c>
      <c r="U81" s="27" t="e">
        <f aca="false">LOOKUP(Журнал_образцов!$A81,Журнал_заявок!$A$3:$A98,Журнал_заявок!$D$3:$D98)</f>
        <v>#N/A</v>
      </c>
      <c r="V81" s="27" t="e">
        <f aca="false">LOOKUP(Журнал_образцов!$A81,Журнал_заявок!$A$3:$A3635,Журнал_заявок!$L$3:$L3635)</f>
        <v>#N/A</v>
      </c>
      <c r="W81" s="40" t="e">
        <f aca="false">CONCATENATE(G81,H81," ",IF(A81=A82,IF(F81=F82," ",F81),F81)," ",I81,J81,", ")</f>
        <v>#N/A</v>
      </c>
      <c r="X81" s="41" t="e">
        <f aca="false">W81&amp;IF(Журнал_образцов!A81=Журнал_образцов!A80,Журнал_образцов!X80,)</f>
        <v>#N/A</v>
      </c>
    </row>
    <row r="82" customFormat="false" ht="15" hidden="false" customHeight="false" outlineLevel="0" collapsed="false">
      <c r="A82" s="10"/>
      <c r="B82" s="24" t="n">
        <f aca="false">IF(Журнал_образцов!A82=Журнал_образцов!A81,Журнал_образцов!B81,0)+1</f>
        <v>78</v>
      </c>
      <c r="C82" s="25" t="str">
        <f aca="false">CONCATENATE(Журнал_образцов!A82,"-",TEXT(Журнал_образцов!B82,"00"))</f>
        <v>-78</v>
      </c>
      <c r="D82" s="26" t="e">
        <f aca="false">LOOKUP(Журнал_образцов!A123,Журнал_заявок!A$3:A140,Журнал_заявок!B$3:B140)</f>
        <v>#N/A</v>
      </c>
      <c r="E82" s="26" t="e">
        <f aca="false">LOOKUP(Журнал_образцов!A123,Журнал_заявок!$A$3:$A140,Журнал_заявок!H$3:H140)</f>
        <v>#N/A</v>
      </c>
      <c r="J82" s="26" t="e">
        <f aca="false">LOOKUP(Журнал_образцов!F82,справочник!K$2:K481,справочник!L$2:L481)</f>
        <v>#N/A</v>
      </c>
      <c r="L82" s="27" t="s">
        <v>649</v>
      </c>
      <c r="M82" s="27" t="e">
        <f aca="false">LOOKUP(Журнал_образцов!$A82,Журнал_заявок!A$3:$A99,Журнал_заявок!J$3:J99)</f>
        <v>#N/A</v>
      </c>
      <c r="N82" s="27" t="e">
        <f aca="false">LOOKUP(Журнал_образцов!$A82,Журнал_заявок!$A$3:B99,Журнал_заявок!K$3:K99)</f>
        <v>#N/A</v>
      </c>
      <c r="U82" s="27" t="e">
        <f aca="false">LOOKUP(Журнал_образцов!$A82,Журнал_заявок!$A$3:$A99,Журнал_заявок!$D$3:$D99)</f>
        <v>#N/A</v>
      </c>
      <c r="V82" s="27" t="e">
        <f aca="false">LOOKUP(Журнал_образцов!$A82,Журнал_заявок!$A$3:$A3636,Журнал_заявок!$L$3:$L3636)</f>
        <v>#N/A</v>
      </c>
      <c r="W82" s="40" t="e">
        <f aca="false">CONCATENATE(G82,H82," ",IF(A82=A83,IF(F82=F83," ",F82),F82)," ",I82,J82,", ")</f>
        <v>#N/A</v>
      </c>
      <c r="X82" s="41" t="e">
        <f aca="false">W82&amp;IF(Журнал_образцов!A82=Журнал_образцов!A81,Журнал_образцов!X81,)</f>
        <v>#N/A</v>
      </c>
    </row>
    <row r="83" customFormat="false" ht="15" hidden="false" customHeight="false" outlineLevel="0" collapsed="false">
      <c r="A83" s="10"/>
      <c r="B83" s="24" t="n">
        <f aca="false">IF(Журнал_образцов!A83=Журнал_образцов!A82,Журнал_образцов!B82,0)+1</f>
        <v>79</v>
      </c>
      <c r="C83" s="25" t="str">
        <f aca="false">CONCATENATE(Журнал_образцов!A83,"-",TEXT(Журнал_образцов!B83,"00"))</f>
        <v>-79</v>
      </c>
      <c r="D83" s="26" t="e">
        <f aca="false">LOOKUP(Журнал_образцов!A124,Журнал_заявок!A$3:A141,Журнал_заявок!B$3:B141)</f>
        <v>#N/A</v>
      </c>
      <c r="E83" s="26" t="e">
        <f aca="false">LOOKUP(Журнал_образцов!A124,Журнал_заявок!$A$3:$A141,Журнал_заявок!H$3:H141)</f>
        <v>#N/A</v>
      </c>
      <c r="J83" s="26" t="e">
        <f aca="false">LOOKUP(Журнал_образцов!F83,справочник!K$2:K482,справочник!L$2:L482)</f>
        <v>#N/A</v>
      </c>
      <c r="L83" s="27" t="s">
        <v>649</v>
      </c>
      <c r="M83" s="27" t="e">
        <f aca="false">LOOKUP(Журнал_образцов!$A83,Журнал_заявок!A$3:$A100,Журнал_заявок!J$3:J100)</f>
        <v>#N/A</v>
      </c>
      <c r="N83" s="27" t="e">
        <f aca="false">LOOKUP(Журнал_образцов!$A83,Журнал_заявок!$A$3:B100,Журнал_заявок!K$3:K100)</f>
        <v>#N/A</v>
      </c>
      <c r="U83" s="27" t="e">
        <f aca="false">LOOKUP(Журнал_образцов!$A83,Журнал_заявок!$A$3:$A100,Журнал_заявок!$D$3:$D100)</f>
        <v>#N/A</v>
      </c>
      <c r="V83" s="27" t="e">
        <f aca="false">LOOKUP(Журнал_образцов!$A83,Журнал_заявок!$A$3:$A3637,Журнал_заявок!$L$3:$L3637)</f>
        <v>#N/A</v>
      </c>
      <c r="W83" s="40" t="e">
        <f aca="false">CONCATENATE(G83,H83," ",IF(A83=A84,IF(F83=F84," ",F83),F83)," ",I83,J83,", ")</f>
        <v>#N/A</v>
      </c>
      <c r="X83" s="41" t="e">
        <f aca="false">W83&amp;IF(Журнал_образцов!A83=Журнал_образцов!A82,Журнал_образцов!X82,)</f>
        <v>#N/A</v>
      </c>
    </row>
    <row r="84" customFormat="false" ht="15" hidden="false" customHeight="false" outlineLevel="0" collapsed="false">
      <c r="A84" s="10"/>
      <c r="B84" s="24" t="n">
        <f aca="false">IF(Журнал_образцов!A84=Журнал_образцов!A83,Журнал_образцов!B83,0)+1</f>
        <v>80</v>
      </c>
      <c r="C84" s="25" t="str">
        <f aca="false">CONCATENATE(Журнал_образцов!A84,"-",TEXT(Журнал_образцов!B84,"00"))</f>
        <v>-80</v>
      </c>
      <c r="D84" s="26" t="e">
        <f aca="false">LOOKUP(Журнал_образцов!A125,Журнал_заявок!A$3:A142,Журнал_заявок!B$3:B142)</f>
        <v>#N/A</v>
      </c>
      <c r="E84" s="26" t="e">
        <f aca="false">LOOKUP(Журнал_образцов!A125,Журнал_заявок!$A$3:$A142,Журнал_заявок!H$3:H142)</f>
        <v>#N/A</v>
      </c>
      <c r="J84" s="26" t="e">
        <f aca="false">LOOKUP(Журнал_образцов!F84,справочник!K$2:K483,справочник!L$2:L483)</f>
        <v>#N/A</v>
      </c>
      <c r="L84" s="27" t="s">
        <v>649</v>
      </c>
      <c r="M84" s="27" t="e">
        <f aca="false">LOOKUP(Журнал_образцов!$A84,Журнал_заявок!A$3:$A101,Журнал_заявок!J$3:J101)</f>
        <v>#N/A</v>
      </c>
      <c r="N84" s="27" t="e">
        <f aca="false">LOOKUP(Журнал_образцов!$A84,Журнал_заявок!$A$3:B101,Журнал_заявок!K$3:K101)</f>
        <v>#N/A</v>
      </c>
      <c r="U84" s="27" t="e">
        <f aca="false">LOOKUP(Журнал_образцов!$A84,Журнал_заявок!$A$3:$A101,Журнал_заявок!$D$3:$D101)</f>
        <v>#N/A</v>
      </c>
      <c r="V84" s="27" t="e">
        <f aca="false">LOOKUP(Журнал_образцов!$A84,Журнал_заявок!$A$3:$A3638,Журнал_заявок!$L$3:$L3638)</f>
        <v>#N/A</v>
      </c>
      <c r="W84" s="40" t="e">
        <f aca="false">CONCATENATE(G84,H84," ",IF(A84=A85,IF(F84=F85," ",F84),F84)," ",I84,J84,", ")</f>
        <v>#N/A</v>
      </c>
      <c r="X84" s="41" t="e">
        <f aca="false">W84&amp;IF(Журнал_образцов!A84=Журнал_образцов!A83,Журнал_образцов!X83,)</f>
        <v>#N/A</v>
      </c>
    </row>
    <row r="85" customFormat="false" ht="15" hidden="false" customHeight="false" outlineLevel="0" collapsed="false">
      <c r="A85" s="10"/>
      <c r="B85" s="24" t="n">
        <f aca="false">IF(Журнал_образцов!A85=Журнал_образцов!A84,Журнал_образцов!B84,0)+1</f>
        <v>81</v>
      </c>
      <c r="C85" s="25" t="str">
        <f aca="false">CONCATENATE(Журнал_образцов!A85,"-",TEXT(Журнал_образцов!B85,"00"))</f>
        <v>-81</v>
      </c>
      <c r="D85" s="26" t="e">
        <f aca="false">LOOKUP(Журнал_образцов!A126,Журнал_заявок!A$3:A143,Журнал_заявок!B$3:B143)</f>
        <v>#N/A</v>
      </c>
      <c r="E85" s="26" t="e">
        <f aca="false">LOOKUP(Журнал_образцов!A126,Журнал_заявок!$A$3:$A143,Журнал_заявок!H$3:H143)</f>
        <v>#N/A</v>
      </c>
      <c r="J85" s="26" t="e">
        <f aca="false">LOOKUP(Журнал_образцов!F85,справочник!K$2:K484,справочник!L$2:L484)</f>
        <v>#N/A</v>
      </c>
      <c r="L85" s="27" t="s">
        <v>649</v>
      </c>
      <c r="M85" s="27" t="e">
        <f aca="false">LOOKUP(Журнал_образцов!$A85,Журнал_заявок!A$3:$A102,Журнал_заявок!J$3:J102)</f>
        <v>#N/A</v>
      </c>
      <c r="N85" s="27" t="e">
        <f aca="false">LOOKUP(Журнал_образцов!$A85,Журнал_заявок!$A$3:B102,Журнал_заявок!K$3:K102)</f>
        <v>#N/A</v>
      </c>
      <c r="U85" s="27" t="e">
        <f aca="false">LOOKUP(Журнал_образцов!$A85,Журнал_заявок!$A$3:$A102,Журнал_заявок!$D$3:$D102)</f>
        <v>#N/A</v>
      </c>
      <c r="V85" s="27" t="e">
        <f aca="false">LOOKUP(Журнал_образцов!$A85,Журнал_заявок!$A$3:$A3639,Журнал_заявок!$L$3:$L3639)</f>
        <v>#N/A</v>
      </c>
      <c r="W85" s="40" t="e">
        <f aca="false">CONCATENATE(G85,H85," ",IF(A85=A86,IF(F85=F86," ",F85),F85)," ",I85,J85,", ")</f>
        <v>#N/A</v>
      </c>
      <c r="X85" s="41" t="e">
        <f aca="false">W85&amp;IF(Журнал_образцов!A85=Журнал_образцов!A84,Журнал_образцов!X84,)</f>
        <v>#N/A</v>
      </c>
    </row>
    <row r="86" customFormat="false" ht="15" hidden="false" customHeight="false" outlineLevel="0" collapsed="false">
      <c r="A86" s="10"/>
      <c r="B86" s="24" t="n">
        <f aca="false">IF(Журнал_образцов!A86=Журнал_образцов!A85,Журнал_образцов!B85,0)+1</f>
        <v>82</v>
      </c>
      <c r="C86" s="25" t="str">
        <f aca="false">CONCATENATE(Журнал_образцов!A86,"-",TEXT(Журнал_образцов!B86,"00"))</f>
        <v>-82</v>
      </c>
      <c r="D86" s="26" t="e">
        <f aca="false">LOOKUP(Журнал_образцов!A127,Журнал_заявок!A$3:A144,Журнал_заявок!B$3:B144)</f>
        <v>#N/A</v>
      </c>
      <c r="E86" s="26" t="e">
        <f aca="false">LOOKUP(Журнал_образцов!A127,Журнал_заявок!$A$3:$A144,Журнал_заявок!H$3:H144)</f>
        <v>#N/A</v>
      </c>
      <c r="J86" s="26" t="e">
        <f aca="false">LOOKUP(Журнал_образцов!F86,справочник!K$2:K485,справочник!L$2:L485)</f>
        <v>#N/A</v>
      </c>
      <c r="L86" s="27" t="s">
        <v>649</v>
      </c>
      <c r="M86" s="27" t="e">
        <f aca="false">LOOKUP(Журнал_образцов!$A86,Журнал_заявок!A$3:$A103,Журнал_заявок!J$3:J103)</f>
        <v>#N/A</v>
      </c>
      <c r="N86" s="27" t="e">
        <f aca="false">LOOKUP(Журнал_образцов!$A86,Журнал_заявок!$A$3:B103,Журнал_заявок!K$3:K103)</f>
        <v>#N/A</v>
      </c>
      <c r="U86" s="27" t="e">
        <f aca="false">LOOKUP(Журнал_образцов!$A86,Журнал_заявок!$A$3:$A103,Журнал_заявок!$D$3:$D103)</f>
        <v>#N/A</v>
      </c>
      <c r="V86" s="27" t="e">
        <f aca="false">LOOKUP(Журнал_образцов!$A86,Журнал_заявок!$A$3:$A3640,Журнал_заявок!$L$3:$L3640)</f>
        <v>#N/A</v>
      </c>
      <c r="W86" s="40" t="e">
        <f aca="false">CONCATENATE(G86,H86," ",IF(A86=A87,IF(F86=F87," ",F86),F86)," ",I86,J86,", ")</f>
        <v>#N/A</v>
      </c>
      <c r="X86" s="41" t="e">
        <f aca="false">W86&amp;IF(Журнал_образцов!A86=Журнал_образцов!A85,Журнал_образцов!X85,)</f>
        <v>#N/A</v>
      </c>
    </row>
    <row r="87" customFormat="false" ht="15" hidden="false" customHeight="false" outlineLevel="0" collapsed="false">
      <c r="A87" s="10"/>
      <c r="B87" s="24" t="n">
        <f aca="false">IF(Журнал_образцов!A87=Журнал_образцов!A86,Журнал_образцов!B86,0)+1</f>
        <v>83</v>
      </c>
      <c r="C87" s="25" t="str">
        <f aca="false">CONCATENATE(Журнал_образцов!A87,"-",TEXT(Журнал_образцов!B87,"00"))</f>
        <v>-83</v>
      </c>
      <c r="D87" s="26" t="e">
        <f aca="false">LOOKUP(Журнал_образцов!A128,Журнал_заявок!A$3:A145,Журнал_заявок!B$3:B145)</f>
        <v>#N/A</v>
      </c>
      <c r="E87" s="26" t="e">
        <f aca="false">LOOKUP(Журнал_образцов!A128,Журнал_заявок!$A$3:$A145,Журнал_заявок!H$3:H145)</f>
        <v>#N/A</v>
      </c>
      <c r="J87" s="26" t="e">
        <f aca="false">LOOKUP(Журнал_образцов!F87,справочник!K$2:K486,справочник!L$2:L486)</f>
        <v>#N/A</v>
      </c>
      <c r="L87" s="27" t="s">
        <v>649</v>
      </c>
      <c r="M87" s="27" t="e">
        <f aca="false">LOOKUP(Журнал_образцов!$A87,Журнал_заявок!A$3:$A104,Журнал_заявок!J$3:J104)</f>
        <v>#N/A</v>
      </c>
      <c r="N87" s="27" t="e">
        <f aca="false">LOOKUP(Журнал_образцов!$A87,Журнал_заявок!$A$3:B104,Журнал_заявок!K$3:K104)</f>
        <v>#N/A</v>
      </c>
      <c r="U87" s="27" t="e">
        <f aca="false">LOOKUP(Журнал_образцов!$A87,Журнал_заявок!$A$3:$A104,Журнал_заявок!$D$3:$D104)</f>
        <v>#N/A</v>
      </c>
      <c r="V87" s="27" t="e">
        <f aca="false">LOOKUP(Журнал_образцов!$A87,Журнал_заявок!$A$3:$A3641,Журнал_заявок!$L$3:$L3641)</f>
        <v>#N/A</v>
      </c>
      <c r="W87" s="40" t="e">
        <f aca="false">CONCATENATE(G87,H87," ",IF(A87=A88,IF(F87=F88," ",F87),F87)," ",I87,J87,", ")</f>
        <v>#N/A</v>
      </c>
      <c r="X87" s="41" t="e">
        <f aca="false">W87&amp;IF(Журнал_образцов!A87=Журнал_образцов!A86,Журнал_образцов!X86,)</f>
        <v>#N/A</v>
      </c>
    </row>
    <row r="88" customFormat="false" ht="15" hidden="false" customHeight="false" outlineLevel="0" collapsed="false">
      <c r="A88" s="10"/>
      <c r="B88" s="24" t="n">
        <f aca="false">IF(Журнал_образцов!A88=Журнал_образцов!A87,Журнал_образцов!B87,0)+1</f>
        <v>84</v>
      </c>
      <c r="C88" s="25" t="str">
        <f aca="false">CONCATENATE(Журнал_образцов!A88,"-",TEXT(Журнал_образцов!B88,"00"))</f>
        <v>-84</v>
      </c>
      <c r="D88" s="26" t="e">
        <f aca="false">LOOKUP(Журнал_образцов!A129,Журнал_заявок!A$3:A146,Журнал_заявок!B$3:B146)</f>
        <v>#N/A</v>
      </c>
      <c r="E88" s="26" t="e">
        <f aca="false">LOOKUP(Журнал_образцов!A129,Журнал_заявок!$A$3:$A146,Журнал_заявок!H$3:H146)</f>
        <v>#N/A</v>
      </c>
      <c r="J88" s="26" t="e">
        <f aca="false">LOOKUP(Журнал_образцов!F88,справочник!K$2:K487,справочник!L$2:L487)</f>
        <v>#N/A</v>
      </c>
      <c r="L88" s="27" t="s">
        <v>649</v>
      </c>
      <c r="M88" s="27" t="e">
        <f aca="false">LOOKUP(Журнал_образцов!$A88,Журнал_заявок!A$3:$A105,Журнал_заявок!J$3:J105)</f>
        <v>#N/A</v>
      </c>
      <c r="N88" s="27" t="e">
        <f aca="false">LOOKUP(Журнал_образцов!$A88,Журнал_заявок!$A$3:B105,Журнал_заявок!K$3:K105)</f>
        <v>#N/A</v>
      </c>
      <c r="U88" s="27" t="e">
        <f aca="false">LOOKUP(Журнал_образцов!$A88,Журнал_заявок!$A$3:$A105,Журнал_заявок!$D$3:$D105)</f>
        <v>#N/A</v>
      </c>
      <c r="V88" s="27" t="e">
        <f aca="false">LOOKUP(Журнал_образцов!$A88,Журнал_заявок!$A$3:$A3642,Журнал_заявок!$L$3:$L3642)</f>
        <v>#N/A</v>
      </c>
      <c r="W88" s="40" t="e">
        <f aca="false">CONCATENATE(G88,H88," ",IF(A88=A89,IF(F88=F89," ",F88),F88)," ",I88,J88,", ")</f>
        <v>#N/A</v>
      </c>
      <c r="X88" s="41" t="e">
        <f aca="false">W88&amp;IF(Журнал_образцов!A88=Журнал_образцов!A87,Журнал_образцов!X87,)</f>
        <v>#N/A</v>
      </c>
    </row>
    <row r="89" customFormat="false" ht="15" hidden="false" customHeight="false" outlineLevel="0" collapsed="false">
      <c r="A89" s="10"/>
      <c r="B89" s="24" t="n">
        <f aca="false">IF(Журнал_образцов!A89=Журнал_образцов!A88,Журнал_образцов!B88,0)+1</f>
        <v>85</v>
      </c>
      <c r="C89" s="25" t="str">
        <f aca="false">CONCATENATE(Журнал_образцов!A89,"-",TEXT(Журнал_образцов!B89,"00"))</f>
        <v>-85</v>
      </c>
      <c r="D89" s="26" t="e">
        <f aca="false">LOOKUP(Журнал_образцов!A130,Журнал_заявок!A$3:A147,Журнал_заявок!B$3:B147)</f>
        <v>#N/A</v>
      </c>
      <c r="E89" s="26" t="e">
        <f aca="false">LOOKUP(Журнал_образцов!A130,Журнал_заявок!$A$3:$A147,Журнал_заявок!H$3:H147)</f>
        <v>#N/A</v>
      </c>
      <c r="J89" s="26" t="e">
        <f aca="false">LOOKUP(Журнал_образцов!F89,справочник!K$2:K488,справочник!L$2:L488)</f>
        <v>#N/A</v>
      </c>
      <c r="L89" s="27" t="s">
        <v>649</v>
      </c>
      <c r="M89" s="27" t="e">
        <f aca="false">LOOKUP(Журнал_образцов!$A89,Журнал_заявок!A$3:$A106,Журнал_заявок!J$3:J106)</f>
        <v>#N/A</v>
      </c>
      <c r="N89" s="27" t="e">
        <f aca="false">LOOKUP(Журнал_образцов!$A89,Журнал_заявок!$A$3:B106,Журнал_заявок!K$3:K106)</f>
        <v>#N/A</v>
      </c>
      <c r="U89" s="27" t="e">
        <f aca="false">LOOKUP(Журнал_образцов!$A89,Журнал_заявок!$A$3:$A106,Журнал_заявок!$D$3:$D106)</f>
        <v>#N/A</v>
      </c>
      <c r="V89" s="27" t="e">
        <f aca="false">LOOKUP(Журнал_образцов!$A89,Журнал_заявок!$A$3:$A3643,Журнал_заявок!$L$3:$L3643)</f>
        <v>#N/A</v>
      </c>
      <c r="W89" s="40" t="e">
        <f aca="false">CONCATENATE(G89,H89," ",IF(A89=A90,IF(F89=F90," ",F89),F89)," ",I89,J89,", ")</f>
        <v>#N/A</v>
      </c>
      <c r="X89" s="41" t="e">
        <f aca="false">W89&amp;IF(Журнал_образцов!A89=Журнал_образцов!A88,Журнал_образцов!X88,)</f>
        <v>#N/A</v>
      </c>
    </row>
    <row r="90" customFormat="false" ht="15" hidden="false" customHeight="false" outlineLevel="0" collapsed="false">
      <c r="A90" s="10"/>
      <c r="B90" s="24" t="n">
        <f aca="false">IF(Журнал_образцов!A90=Журнал_образцов!A89,Журнал_образцов!B89,0)+1</f>
        <v>86</v>
      </c>
      <c r="C90" s="25" t="str">
        <f aca="false">CONCATENATE(Журнал_образцов!A90,"-",TEXT(Журнал_образцов!B90,"00"))</f>
        <v>-86</v>
      </c>
      <c r="D90" s="26" t="e">
        <f aca="false">LOOKUP(Журнал_образцов!A131,Журнал_заявок!A$3:A148,Журнал_заявок!B$3:B148)</f>
        <v>#N/A</v>
      </c>
      <c r="E90" s="26" t="e">
        <f aca="false">LOOKUP(Журнал_образцов!A131,Журнал_заявок!$A$3:$A148,Журнал_заявок!H$3:H148)</f>
        <v>#N/A</v>
      </c>
      <c r="J90" s="26" t="e">
        <f aca="false">LOOKUP(Журнал_образцов!F90,справочник!K$2:K489,справочник!L$2:L489)</f>
        <v>#N/A</v>
      </c>
      <c r="L90" s="27" t="s">
        <v>649</v>
      </c>
      <c r="M90" s="27" t="e">
        <f aca="false">LOOKUP(Журнал_образцов!$A90,Журнал_заявок!A$3:$A107,Журнал_заявок!J$3:J107)</f>
        <v>#N/A</v>
      </c>
      <c r="N90" s="27" t="e">
        <f aca="false">LOOKUP(Журнал_образцов!$A90,Журнал_заявок!$A$3:B107,Журнал_заявок!K$3:K107)</f>
        <v>#N/A</v>
      </c>
      <c r="U90" s="27" t="e">
        <f aca="false">LOOKUP(Журнал_образцов!$A90,Журнал_заявок!$A$3:$A107,Журнал_заявок!$D$3:$D107)</f>
        <v>#N/A</v>
      </c>
      <c r="V90" s="27" t="e">
        <f aca="false">LOOKUP(Журнал_образцов!$A90,Журнал_заявок!$A$3:$A3644,Журнал_заявок!$L$3:$L3644)</f>
        <v>#N/A</v>
      </c>
      <c r="W90" s="40" t="e">
        <f aca="false">CONCATENATE(G90,H90," ",IF(A90=A91,IF(F90=F91," ",F90),F90)," ",I90,J90,", ")</f>
        <v>#N/A</v>
      </c>
      <c r="X90" s="41" t="e">
        <f aca="false">W90&amp;IF(Журнал_образцов!A90=Журнал_образцов!A89,Журнал_образцов!X89,)</f>
        <v>#N/A</v>
      </c>
    </row>
    <row r="91" customFormat="false" ht="15" hidden="false" customHeight="false" outlineLevel="0" collapsed="false">
      <c r="A91" s="10"/>
      <c r="B91" s="24" t="n">
        <f aca="false">IF(Журнал_образцов!A91=Журнал_образцов!A90,Журнал_образцов!B90,0)+1</f>
        <v>87</v>
      </c>
      <c r="C91" s="25" t="str">
        <f aca="false">CONCATENATE(Журнал_образцов!A91,"-",TEXT(Журнал_образцов!B91,"00"))</f>
        <v>-87</v>
      </c>
      <c r="D91" s="26" t="e">
        <f aca="false">LOOKUP(Журнал_образцов!A132,Журнал_заявок!A$3:A149,Журнал_заявок!B$3:B149)</f>
        <v>#N/A</v>
      </c>
      <c r="E91" s="26" t="e">
        <f aca="false">LOOKUP(Журнал_образцов!A132,Журнал_заявок!$A$3:$A149,Журнал_заявок!H$3:H149)</f>
        <v>#N/A</v>
      </c>
      <c r="J91" s="26" t="e">
        <f aca="false">LOOKUP(Журнал_образцов!F91,справочник!K$2:K490,справочник!L$2:L490)</f>
        <v>#N/A</v>
      </c>
      <c r="L91" s="27" t="s">
        <v>649</v>
      </c>
      <c r="M91" s="27" t="e">
        <f aca="false">LOOKUP(Журнал_образцов!$A91,Журнал_заявок!A$3:$A108,Журнал_заявок!J$3:J108)</f>
        <v>#N/A</v>
      </c>
      <c r="N91" s="27" t="e">
        <f aca="false">LOOKUP(Журнал_образцов!$A91,Журнал_заявок!$A$3:B108,Журнал_заявок!K$3:K108)</f>
        <v>#N/A</v>
      </c>
      <c r="U91" s="27" t="e">
        <f aca="false">LOOKUP(Журнал_образцов!$A91,Журнал_заявок!$A$3:$A108,Журнал_заявок!$D$3:$D108)</f>
        <v>#N/A</v>
      </c>
      <c r="V91" s="27" t="e">
        <f aca="false">LOOKUP(Журнал_образцов!$A91,Журнал_заявок!$A$3:$A3645,Журнал_заявок!$L$3:$L3645)</f>
        <v>#N/A</v>
      </c>
      <c r="W91" s="40" t="e">
        <f aca="false">CONCATENATE(G91,H91," ",IF(A91=A92,IF(F91=F92," ",F91),F91)," ",I91,J91,", ")</f>
        <v>#N/A</v>
      </c>
      <c r="X91" s="41" t="e">
        <f aca="false">W91&amp;IF(Журнал_образцов!A91=Журнал_образцов!A90,Журнал_образцов!X90,)</f>
        <v>#N/A</v>
      </c>
    </row>
    <row r="92" customFormat="false" ht="15" hidden="false" customHeight="false" outlineLevel="0" collapsed="false">
      <c r="A92" s="10"/>
      <c r="B92" s="24" t="n">
        <f aca="false">IF(Журнал_образцов!A92=Журнал_образцов!A91,Журнал_образцов!B91,0)+1</f>
        <v>88</v>
      </c>
      <c r="C92" s="25" t="str">
        <f aca="false">CONCATENATE(Журнал_образцов!A92,"-",TEXT(Журнал_образцов!B92,"00"))</f>
        <v>-88</v>
      </c>
      <c r="D92" s="26" t="e">
        <f aca="false">LOOKUP(Журнал_образцов!A133,Журнал_заявок!A$3:A150,Журнал_заявок!B$3:B150)</f>
        <v>#N/A</v>
      </c>
      <c r="E92" s="26" t="e">
        <f aca="false">LOOKUP(Журнал_образцов!A133,Журнал_заявок!$A$3:$A150,Журнал_заявок!H$3:H150)</f>
        <v>#N/A</v>
      </c>
      <c r="J92" s="26" t="e">
        <f aca="false">LOOKUP(Журнал_образцов!F92,справочник!K$2:K491,справочник!L$2:L491)</f>
        <v>#N/A</v>
      </c>
      <c r="L92" s="27" t="s">
        <v>649</v>
      </c>
      <c r="M92" s="27" t="e">
        <f aca="false">LOOKUP(Журнал_образцов!$A92,Журнал_заявок!A$3:$A109,Журнал_заявок!J$3:J109)</f>
        <v>#N/A</v>
      </c>
      <c r="N92" s="27" t="e">
        <f aca="false">LOOKUP(Журнал_образцов!$A92,Журнал_заявок!$A$3:B109,Журнал_заявок!K$3:K109)</f>
        <v>#N/A</v>
      </c>
      <c r="U92" s="27" t="e">
        <f aca="false">LOOKUP(Журнал_образцов!$A92,Журнал_заявок!$A$3:$A109,Журнал_заявок!$D$3:$D109)</f>
        <v>#N/A</v>
      </c>
      <c r="V92" s="27" t="e">
        <f aca="false">LOOKUP(Журнал_образцов!$A92,Журнал_заявок!$A$3:$A3646,Журнал_заявок!$L$3:$L3646)</f>
        <v>#N/A</v>
      </c>
      <c r="W92" s="40" t="e">
        <f aca="false">CONCATENATE(G92,H92," ",IF(A92=A93,IF(F92=F93," ",F92),F92)," ",I92,J92,", ")</f>
        <v>#N/A</v>
      </c>
      <c r="X92" s="41" t="e">
        <f aca="false">W92&amp;IF(Журнал_образцов!A92=Журнал_образцов!A91,Журнал_образцов!X91,)</f>
        <v>#N/A</v>
      </c>
    </row>
    <row r="93" customFormat="false" ht="15" hidden="false" customHeight="false" outlineLevel="0" collapsed="false">
      <c r="A93" s="10"/>
      <c r="B93" s="24" t="n">
        <f aca="false">IF(Журнал_образцов!A93=Журнал_образцов!A92,Журнал_образцов!B92,0)+1</f>
        <v>89</v>
      </c>
      <c r="C93" s="25" t="str">
        <f aca="false">CONCATENATE(Журнал_образцов!A93,"-",TEXT(Журнал_образцов!B93,"00"))</f>
        <v>-89</v>
      </c>
      <c r="D93" s="26" t="e">
        <f aca="false">LOOKUP(Журнал_образцов!A134,Журнал_заявок!A$3:A151,Журнал_заявок!B$3:B151)</f>
        <v>#N/A</v>
      </c>
      <c r="E93" s="26" t="e">
        <f aca="false">LOOKUP(Журнал_образцов!A134,Журнал_заявок!$A$3:$A151,Журнал_заявок!H$3:H151)</f>
        <v>#N/A</v>
      </c>
      <c r="J93" s="26" t="e">
        <f aca="false">LOOKUP(Журнал_образцов!F93,справочник!K$2:K492,справочник!L$2:L492)</f>
        <v>#N/A</v>
      </c>
      <c r="L93" s="27" t="s">
        <v>649</v>
      </c>
      <c r="M93" s="27" t="e">
        <f aca="false">LOOKUP(Журнал_образцов!$A93,Журнал_заявок!A$3:$A110,Журнал_заявок!J$3:J110)</f>
        <v>#N/A</v>
      </c>
      <c r="N93" s="27" t="e">
        <f aca="false">LOOKUP(Журнал_образцов!$A93,Журнал_заявок!$A$3:B110,Журнал_заявок!K$3:K110)</f>
        <v>#N/A</v>
      </c>
      <c r="U93" s="27" t="e">
        <f aca="false">LOOKUP(Журнал_образцов!$A93,Журнал_заявок!$A$3:$A110,Журнал_заявок!$D$3:$D110)</f>
        <v>#N/A</v>
      </c>
      <c r="V93" s="27" t="e">
        <f aca="false">LOOKUP(Журнал_образцов!$A93,Журнал_заявок!$A$3:$A3647,Журнал_заявок!$L$3:$L3647)</f>
        <v>#N/A</v>
      </c>
      <c r="W93" s="40" t="e">
        <f aca="false">CONCATENATE(G93,H93," ",IF(A93=A94,IF(F93=F94," ",F93),F93)," ",I93,J93,", ")</f>
        <v>#N/A</v>
      </c>
      <c r="X93" s="41" t="e">
        <f aca="false">W93&amp;IF(Журнал_образцов!A93=Журнал_образцов!A92,Журнал_образцов!X92,)</f>
        <v>#N/A</v>
      </c>
    </row>
    <row r="94" customFormat="false" ht="15" hidden="false" customHeight="false" outlineLevel="0" collapsed="false">
      <c r="A94" s="10"/>
      <c r="B94" s="24" t="n">
        <f aca="false">IF(Журнал_образцов!A94=Журнал_образцов!A93,Журнал_образцов!B93,0)+1</f>
        <v>90</v>
      </c>
      <c r="C94" s="25" t="str">
        <f aca="false">CONCATENATE(Журнал_образцов!A94,"-",TEXT(Журнал_образцов!B94,"00"))</f>
        <v>-90</v>
      </c>
      <c r="D94" s="26" t="e">
        <f aca="false">LOOKUP(Журнал_образцов!A135,Журнал_заявок!A$3:A152,Журнал_заявок!B$3:B152)</f>
        <v>#N/A</v>
      </c>
      <c r="E94" s="26" t="e">
        <f aca="false">LOOKUP(Журнал_образцов!A135,Журнал_заявок!$A$3:$A152,Журнал_заявок!H$3:H152)</f>
        <v>#N/A</v>
      </c>
      <c r="J94" s="26" t="e">
        <f aca="false">LOOKUP(Журнал_образцов!F94,справочник!K$2:K493,справочник!L$2:L493)</f>
        <v>#N/A</v>
      </c>
      <c r="L94" s="27" t="s">
        <v>649</v>
      </c>
      <c r="M94" s="27" t="e">
        <f aca="false">LOOKUP(Журнал_образцов!$A94,Журнал_заявок!A$3:$A111,Журнал_заявок!J$3:J111)</f>
        <v>#N/A</v>
      </c>
      <c r="N94" s="27" t="e">
        <f aca="false">LOOKUP(Журнал_образцов!$A94,Журнал_заявок!$A$3:B111,Журнал_заявок!K$3:K111)</f>
        <v>#N/A</v>
      </c>
      <c r="U94" s="27" t="e">
        <f aca="false">LOOKUP(Журнал_образцов!$A94,Журнал_заявок!$A$3:$A111,Журнал_заявок!$D$3:$D111)</f>
        <v>#N/A</v>
      </c>
      <c r="V94" s="27" t="e">
        <f aca="false">LOOKUP(Журнал_образцов!$A94,Журнал_заявок!$A$3:$A3648,Журнал_заявок!$L$3:$L3648)</f>
        <v>#N/A</v>
      </c>
      <c r="W94" s="40" t="e">
        <f aca="false">CONCATENATE(G94,H94," ",IF(A94=A95,IF(F94=F95," ",F94),F94)," ",I94,J94,", ")</f>
        <v>#N/A</v>
      </c>
      <c r="X94" s="41" t="e">
        <f aca="false">W94&amp;IF(Журнал_образцов!A94=Журнал_образцов!A93,Журнал_образцов!X93,)</f>
        <v>#N/A</v>
      </c>
    </row>
    <row r="95" customFormat="false" ht="15" hidden="false" customHeight="false" outlineLevel="0" collapsed="false">
      <c r="A95" s="10"/>
      <c r="B95" s="24" t="n">
        <f aca="false">IF(Журнал_образцов!A95=Журнал_образцов!A94,Журнал_образцов!B94,0)+1</f>
        <v>91</v>
      </c>
      <c r="C95" s="25" t="str">
        <f aca="false">CONCATENATE(Журнал_образцов!A95,"-",TEXT(Журнал_образцов!B95,"00"))</f>
        <v>-91</v>
      </c>
      <c r="D95" s="26" t="e">
        <f aca="false">LOOKUP(Журнал_образцов!A136,Журнал_заявок!A$3:A153,Журнал_заявок!B$3:B153)</f>
        <v>#N/A</v>
      </c>
      <c r="E95" s="26" t="e">
        <f aca="false">LOOKUP(Журнал_образцов!A136,Журнал_заявок!$A$3:$A153,Журнал_заявок!H$3:H153)</f>
        <v>#N/A</v>
      </c>
      <c r="J95" s="26" t="e">
        <f aca="false">LOOKUP(Журнал_образцов!F95,справочник!K$2:K494,справочник!L$2:L494)</f>
        <v>#N/A</v>
      </c>
      <c r="L95" s="27" t="s">
        <v>649</v>
      </c>
      <c r="M95" s="27" t="e">
        <f aca="false">LOOKUP(Журнал_образцов!$A95,Журнал_заявок!A$3:$A112,Журнал_заявок!J$3:J112)</f>
        <v>#N/A</v>
      </c>
      <c r="N95" s="27" t="e">
        <f aca="false">LOOKUP(Журнал_образцов!$A95,Журнал_заявок!$A$3:B112,Журнал_заявок!K$3:K112)</f>
        <v>#N/A</v>
      </c>
      <c r="U95" s="27" t="e">
        <f aca="false">LOOKUP(Журнал_образцов!$A95,Журнал_заявок!$A$3:$A112,Журнал_заявок!$D$3:$D112)</f>
        <v>#N/A</v>
      </c>
      <c r="V95" s="27" t="e">
        <f aca="false">LOOKUP(Журнал_образцов!$A95,Журнал_заявок!$A$3:$A3649,Журнал_заявок!$L$3:$L3649)</f>
        <v>#N/A</v>
      </c>
      <c r="W95" s="40" t="e">
        <f aca="false">CONCATENATE(G95,H95," ",IF(A95=A96,IF(F95=F96," ",F95),F95)," ",I95,J95,", ")</f>
        <v>#N/A</v>
      </c>
      <c r="X95" s="41" t="e">
        <f aca="false">W95&amp;IF(Журнал_образцов!A95=Журнал_образцов!A94,Журнал_образцов!X94,)</f>
        <v>#N/A</v>
      </c>
    </row>
    <row r="96" customFormat="false" ht="15" hidden="false" customHeight="false" outlineLevel="0" collapsed="false">
      <c r="A96" s="10"/>
      <c r="B96" s="24" t="n">
        <f aca="false">IF(Журнал_образцов!A96=Журнал_образцов!A95,Журнал_образцов!B95,0)+1</f>
        <v>92</v>
      </c>
      <c r="C96" s="25" t="str">
        <f aca="false">CONCATENATE(Журнал_образцов!A96,"-",TEXT(Журнал_образцов!B96,"00"))</f>
        <v>-92</v>
      </c>
      <c r="D96" s="26" t="e">
        <f aca="false">LOOKUP(Журнал_образцов!A137,Журнал_заявок!A$3:A154,Журнал_заявок!B$3:B154)</f>
        <v>#N/A</v>
      </c>
      <c r="E96" s="26" t="e">
        <f aca="false">LOOKUP(Журнал_образцов!A137,Журнал_заявок!$A$3:$A154,Журнал_заявок!H$3:H154)</f>
        <v>#N/A</v>
      </c>
      <c r="J96" s="26" t="e">
        <f aca="false">LOOKUP(Журнал_образцов!F96,справочник!K$2:K495,справочник!L$2:L495)</f>
        <v>#N/A</v>
      </c>
      <c r="L96" s="27" t="s">
        <v>649</v>
      </c>
      <c r="M96" s="27" t="e">
        <f aca="false">LOOKUP(Журнал_образцов!$A96,Журнал_заявок!A$3:$A113,Журнал_заявок!J$3:J113)</f>
        <v>#N/A</v>
      </c>
      <c r="N96" s="27" t="e">
        <f aca="false">LOOKUP(Журнал_образцов!$A96,Журнал_заявок!$A$3:B113,Журнал_заявок!K$3:K113)</f>
        <v>#N/A</v>
      </c>
      <c r="U96" s="27" t="e">
        <f aca="false">LOOKUP(Журнал_образцов!$A96,Журнал_заявок!$A$3:$A113,Журнал_заявок!$D$3:$D113)</f>
        <v>#N/A</v>
      </c>
      <c r="V96" s="27" t="e">
        <f aca="false">LOOKUP(Журнал_образцов!$A96,Журнал_заявок!$A$3:$A3650,Журнал_заявок!$L$3:$L3650)</f>
        <v>#N/A</v>
      </c>
      <c r="W96" s="40" t="e">
        <f aca="false">CONCATENATE(G96,H96," ",IF(A96=A97,IF(F96=F97," ",F96),F96)," ",I96,J96,", ")</f>
        <v>#N/A</v>
      </c>
      <c r="X96" s="41" t="e">
        <f aca="false">W96&amp;IF(Журнал_образцов!A96=Журнал_образцов!A95,Журнал_образцов!X95,)</f>
        <v>#N/A</v>
      </c>
    </row>
    <row r="97" customFormat="false" ht="15" hidden="false" customHeight="false" outlineLevel="0" collapsed="false">
      <c r="A97" s="10"/>
      <c r="B97" s="24" t="n">
        <f aca="false">IF(Журнал_образцов!A97=Журнал_образцов!A96,Журнал_образцов!B96,0)+1</f>
        <v>93</v>
      </c>
      <c r="C97" s="25" t="str">
        <f aca="false">CONCATENATE(Журнал_образцов!A97,"-",TEXT(Журнал_образцов!B97,"00"))</f>
        <v>-93</v>
      </c>
      <c r="D97" s="26" t="e">
        <f aca="false">LOOKUP(Журнал_образцов!A138,Журнал_заявок!A$3:A155,Журнал_заявок!B$3:B155)</f>
        <v>#N/A</v>
      </c>
      <c r="E97" s="26" t="e">
        <f aca="false">LOOKUP(Журнал_образцов!A138,Журнал_заявок!$A$3:$A155,Журнал_заявок!H$3:H155)</f>
        <v>#N/A</v>
      </c>
      <c r="J97" s="26" t="e">
        <f aca="false">LOOKUP(Журнал_образцов!F97,справочник!K$2:K496,справочник!L$2:L496)</f>
        <v>#N/A</v>
      </c>
      <c r="L97" s="27" t="s">
        <v>649</v>
      </c>
      <c r="M97" s="27" t="e">
        <f aca="false">LOOKUP(Журнал_образцов!$A97,Журнал_заявок!A$3:$A114,Журнал_заявок!J$3:J114)</f>
        <v>#N/A</v>
      </c>
      <c r="N97" s="27" t="e">
        <f aca="false">LOOKUP(Журнал_образцов!$A97,Журнал_заявок!$A$3:B114,Журнал_заявок!K$3:K114)</f>
        <v>#N/A</v>
      </c>
      <c r="U97" s="27" t="e">
        <f aca="false">LOOKUP(Журнал_образцов!$A97,Журнал_заявок!$A$3:$A114,Журнал_заявок!$D$3:$D114)</f>
        <v>#N/A</v>
      </c>
      <c r="V97" s="27" t="e">
        <f aca="false">LOOKUP(Журнал_образцов!$A97,Журнал_заявок!$A$3:$A3651,Журнал_заявок!$L$3:$L3651)</f>
        <v>#N/A</v>
      </c>
      <c r="W97" s="40" t="e">
        <f aca="false">CONCATENATE(G97,H97," ",IF(A97=A98,IF(F97=F98," ",F97),F97)," ",I97,J97,", ")</f>
        <v>#N/A</v>
      </c>
      <c r="X97" s="41" t="e">
        <f aca="false">W97&amp;IF(Журнал_образцов!A97=Журнал_образцов!A96,Журнал_образцов!X96,)</f>
        <v>#N/A</v>
      </c>
    </row>
    <row r="98" customFormat="false" ht="15" hidden="false" customHeight="false" outlineLevel="0" collapsed="false">
      <c r="A98" s="10"/>
      <c r="B98" s="24" t="n">
        <f aca="false">IF(Журнал_образцов!A98=Журнал_образцов!A97,Журнал_образцов!B97,0)+1</f>
        <v>94</v>
      </c>
      <c r="C98" s="25" t="str">
        <f aca="false">CONCATENATE(Журнал_образцов!A98,"-",TEXT(Журнал_образцов!B98,"00"))</f>
        <v>-94</v>
      </c>
      <c r="D98" s="26" t="e">
        <f aca="false">LOOKUP(Журнал_образцов!A139,Журнал_заявок!A$3:A156,Журнал_заявок!B$3:B156)</f>
        <v>#N/A</v>
      </c>
      <c r="E98" s="26" t="e">
        <f aca="false">LOOKUP(Журнал_образцов!A139,Журнал_заявок!$A$3:$A156,Журнал_заявок!H$3:H156)</f>
        <v>#N/A</v>
      </c>
      <c r="J98" s="26" t="e">
        <f aca="false">LOOKUP(Журнал_образцов!F98,справочник!K$2:K497,справочник!L$2:L497)</f>
        <v>#N/A</v>
      </c>
      <c r="L98" s="27" t="s">
        <v>649</v>
      </c>
      <c r="M98" s="27" t="e">
        <f aca="false">LOOKUP(Журнал_образцов!$A98,Журнал_заявок!A$3:$A115,Журнал_заявок!J$3:J115)</f>
        <v>#N/A</v>
      </c>
      <c r="N98" s="27" t="e">
        <f aca="false">LOOKUP(Журнал_образцов!$A98,Журнал_заявок!$A$3:B115,Журнал_заявок!K$3:K115)</f>
        <v>#N/A</v>
      </c>
      <c r="U98" s="27" t="e">
        <f aca="false">LOOKUP(Журнал_образцов!$A98,Журнал_заявок!$A$3:$A115,Журнал_заявок!$D$3:$D115)</f>
        <v>#N/A</v>
      </c>
      <c r="V98" s="27" t="e">
        <f aca="false">LOOKUP(Журнал_образцов!$A98,Журнал_заявок!$A$3:$A3652,Журнал_заявок!$L$3:$L3652)</f>
        <v>#N/A</v>
      </c>
      <c r="W98" s="40" t="e">
        <f aca="false">CONCATENATE(G98,H98," ",IF(A98=A99,IF(F98=F99," ",F98),F98)," ",I98,J98,", ")</f>
        <v>#N/A</v>
      </c>
      <c r="X98" s="41" t="e">
        <f aca="false">W98&amp;IF(Журнал_образцов!A98=Журнал_образцов!A97,Журнал_образцов!X97,)</f>
        <v>#N/A</v>
      </c>
    </row>
    <row r="99" customFormat="false" ht="15" hidden="false" customHeight="false" outlineLevel="0" collapsed="false">
      <c r="A99" s="10"/>
      <c r="B99" s="24" t="n">
        <f aca="false">IF(Журнал_образцов!A99=Журнал_образцов!A98,Журнал_образцов!B98,0)+1</f>
        <v>95</v>
      </c>
      <c r="C99" s="25" t="str">
        <f aca="false">CONCATENATE(Журнал_образцов!A99,"-",TEXT(Журнал_образцов!B99,"00"))</f>
        <v>-95</v>
      </c>
      <c r="D99" s="26" t="e">
        <f aca="false">LOOKUP(Журнал_образцов!A140,Журнал_заявок!A$3:A157,Журнал_заявок!B$3:B157)</f>
        <v>#N/A</v>
      </c>
      <c r="E99" s="26" t="e">
        <f aca="false">LOOKUP(Журнал_образцов!A140,Журнал_заявок!$A$3:$A157,Журнал_заявок!H$3:H157)</f>
        <v>#N/A</v>
      </c>
      <c r="J99" s="26" t="e">
        <f aca="false">LOOKUP(Журнал_образцов!F99,справочник!K$2:K498,справочник!L$2:L498)</f>
        <v>#N/A</v>
      </c>
      <c r="L99" s="27" t="s">
        <v>649</v>
      </c>
      <c r="M99" s="27" t="e">
        <f aca="false">LOOKUP(Журнал_образцов!$A99,Журнал_заявок!A$3:$A116,Журнал_заявок!J$3:J116)</f>
        <v>#N/A</v>
      </c>
      <c r="N99" s="27" t="e">
        <f aca="false">LOOKUP(Журнал_образцов!$A99,Журнал_заявок!$A$3:B116,Журнал_заявок!K$3:K116)</f>
        <v>#N/A</v>
      </c>
      <c r="U99" s="27" t="e">
        <f aca="false">LOOKUP(Журнал_образцов!$A99,Журнал_заявок!$A$3:$A116,Журнал_заявок!$D$3:$D116)</f>
        <v>#N/A</v>
      </c>
      <c r="V99" s="27" t="e">
        <f aca="false">LOOKUP(Журнал_образцов!$A99,Журнал_заявок!$A$3:$A3653,Журнал_заявок!$L$3:$L3653)</f>
        <v>#N/A</v>
      </c>
      <c r="W99" s="40" t="e">
        <f aca="false">CONCATENATE(G99,H99," ",IF(A99=A100,IF(F99=F100," ",F99),F99)," ",I99,J99,", ")</f>
        <v>#N/A</v>
      </c>
      <c r="X99" s="41" t="e">
        <f aca="false">W99&amp;IF(Журнал_образцов!A99=Журнал_образцов!A98,Журнал_образцов!X98,)</f>
        <v>#N/A</v>
      </c>
    </row>
    <row r="100" customFormat="false" ht="15" hidden="false" customHeight="false" outlineLevel="0" collapsed="false">
      <c r="A100" s="10"/>
      <c r="B100" s="24" t="n">
        <f aca="false">IF(Журнал_образцов!A100=Журнал_образцов!A99,Журнал_образцов!B99,0)+1</f>
        <v>96</v>
      </c>
      <c r="C100" s="25" t="str">
        <f aca="false">CONCATENATE(Журнал_образцов!A100,"-",TEXT(Журнал_образцов!B100,"00"))</f>
        <v>-96</v>
      </c>
      <c r="D100" s="26" t="e">
        <f aca="false">LOOKUP(Журнал_образцов!A141,Журнал_заявок!A$3:A158,Журнал_заявок!B$3:B158)</f>
        <v>#N/A</v>
      </c>
      <c r="E100" s="26" t="e">
        <f aca="false">LOOKUP(Журнал_образцов!A141,Журнал_заявок!$A$3:$A158,Журнал_заявок!H$3:H158)</f>
        <v>#N/A</v>
      </c>
      <c r="J100" s="26" t="e">
        <f aca="false">LOOKUP(Журнал_образцов!F100,справочник!K$2:K499,справочник!L$2:L499)</f>
        <v>#N/A</v>
      </c>
      <c r="L100" s="27" t="s">
        <v>649</v>
      </c>
      <c r="M100" s="27" t="e">
        <f aca="false">LOOKUP(Журнал_образцов!$A100,Журнал_заявок!A$3:$A117,Журнал_заявок!J$3:J117)</f>
        <v>#N/A</v>
      </c>
      <c r="N100" s="27" t="e">
        <f aca="false">LOOKUP(Журнал_образцов!$A100,Журнал_заявок!$A$3:B117,Журнал_заявок!K$3:K117)</f>
        <v>#N/A</v>
      </c>
      <c r="U100" s="27" t="e">
        <f aca="false">LOOKUP(Журнал_образцов!$A100,Журнал_заявок!$A$3:$A117,Журнал_заявок!$D$3:$D117)</f>
        <v>#N/A</v>
      </c>
      <c r="V100" s="27" t="e">
        <f aca="false">LOOKUP(Журнал_образцов!$A100,Журнал_заявок!$A$3:$A3654,Журнал_заявок!$L$3:$L3654)</f>
        <v>#N/A</v>
      </c>
      <c r="W100" s="40" t="e">
        <f aca="false">CONCATENATE(G100,H100," ",IF(A100=A101,IF(F100=F101," ",F100),F100)," ",I100,J100,", ")</f>
        <v>#N/A</v>
      </c>
      <c r="X100" s="41" t="e">
        <f aca="false">W100&amp;IF(Журнал_образцов!A100=Журнал_образцов!A99,Журнал_образцов!X99,)</f>
        <v>#N/A</v>
      </c>
    </row>
    <row r="101" customFormat="false" ht="15" hidden="false" customHeight="false" outlineLevel="0" collapsed="false">
      <c r="A101" s="10"/>
      <c r="B101" s="24" t="n">
        <f aca="false">IF(Журнал_образцов!A101=Журнал_образцов!A100,Журнал_образцов!B100,0)+1</f>
        <v>97</v>
      </c>
      <c r="C101" s="25" t="str">
        <f aca="false">CONCATENATE(Журнал_образцов!A101,"-",TEXT(Журнал_образцов!B101,"00"))</f>
        <v>-97</v>
      </c>
      <c r="D101" s="26" t="e">
        <f aca="false">LOOKUP(Журнал_образцов!A142,Журнал_заявок!A$3:A159,Журнал_заявок!B$3:B159)</f>
        <v>#N/A</v>
      </c>
      <c r="E101" s="26" t="e">
        <f aca="false">LOOKUP(Журнал_образцов!A142,Журнал_заявок!$A$3:$A159,Журнал_заявок!H$3:H159)</f>
        <v>#N/A</v>
      </c>
      <c r="J101" s="26" t="e">
        <f aca="false">LOOKUP(Журнал_образцов!F101,справочник!K$2:K500,справочник!L$2:L500)</f>
        <v>#N/A</v>
      </c>
      <c r="L101" s="27" t="s">
        <v>649</v>
      </c>
      <c r="M101" s="27" t="e">
        <f aca="false">LOOKUP(Журнал_образцов!$A101,Журнал_заявок!A$3:$A118,Журнал_заявок!J$3:J118)</f>
        <v>#N/A</v>
      </c>
      <c r="N101" s="27" t="e">
        <f aca="false">LOOKUP(Журнал_образцов!$A101,Журнал_заявок!$A$3:B118,Журнал_заявок!K$3:K118)</f>
        <v>#N/A</v>
      </c>
      <c r="U101" s="27" t="e">
        <f aca="false">LOOKUP(Журнал_образцов!$A101,Журнал_заявок!$A$3:$A118,Журнал_заявок!$D$3:$D118)</f>
        <v>#N/A</v>
      </c>
      <c r="V101" s="27" t="e">
        <f aca="false">LOOKUP(Журнал_образцов!$A101,Журнал_заявок!$A$3:$A3655,Журнал_заявок!$L$3:$L3655)</f>
        <v>#N/A</v>
      </c>
      <c r="W101" s="40" t="e">
        <f aca="false">CONCATENATE(G101,H101," ",IF(A101=A102,IF(F101=F102," ",F101),F101)," ",I101,J101,", ")</f>
        <v>#N/A</v>
      </c>
      <c r="X101" s="41" t="e">
        <f aca="false">W101&amp;IF(Журнал_образцов!A101=Журнал_образцов!A100,Журнал_образцов!X100,)</f>
        <v>#N/A</v>
      </c>
    </row>
    <row r="102" customFormat="false" ht="15" hidden="false" customHeight="false" outlineLevel="0" collapsed="false">
      <c r="A102" s="10"/>
      <c r="B102" s="24" t="n">
        <f aca="false">IF(Журнал_образцов!A102=Журнал_образцов!A101,Журнал_образцов!B101,0)+1</f>
        <v>98</v>
      </c>
      <c r="C102" s="25" t="str">
        <f aca="false">CONCATENATE(Журнал_образцов!A102,"-",TEXT(Журнал_образцов!B102,"00"))</f>
        <v>-98</v>
      </c>
      <c r="D102" s="26" t="e">
        <f aca="false">LOOKUP(Журнал_образцов!A143,Журнал_заявок!A$3:A160,Журнал_заявок!B$3:B160)</f>
        <v>#N/A</v>
      </c>
      <c r="E102" s="26" t="e">
        <f aca="false">LOOKUP(Журнал_образцов!A143,Журнал_заявок!$A$3:$A160,Журнал_заявок!H$3:H160)</f>
        <v>#N/A</v>
      </c>
      <c r="J102" s="26" t="e">
        <f aca="false">LOOKUP(Журнал_образцов!F102,справочник!K$2:K501,справочник!L$2:L501)</f>
        <v>#N/A</v>
      </c>
      <c r="L102" s="27" t="s">
        <v>649</v>
      </c>
      <c r="M102" s="27" t="e">
        <f aca="false">LOOKUP(Журнал_образцов!$A102,Журнал_заявок!A$3:$A119,Журнал_заявок!J$3:J119)</f>
        <v>#N/A</v>
      </c>
      <c r="N102" s="27" t="e">
        <f aca="false">LOOKUP(Журнал_образцов!$A102,Журнал_заявок!$A$3:B119,Журнал_заявок!K$3:K119)</f>
        <v>#N/A</v>
      </c>
      <c r="U102" s="27" t="e">
        <f aca="false">LOOKUP(Журнал_образцов!$A102,Журнал_заявок!$A$3:$A119,Журнал_заявок!$D$3:$D119)</f>
        <v>#N/A</v>
      </c>
      <c r="V102" s="27" t="e">
        <f aca="false">LOOKUP(Журнал_образцов!$A102,Журнал_заявок!$A$3:$A3656,Журнал_заявок!$L$3:$L3656)</f>
        <v>#N/A</v>
      </c>
      <c r="W102" s="40" t="e">
        <f aca="false">CONCATENATE(G102,H102," ",IF(A102=A103,IF(F102=F103," ",F102),F102)," ",I102,J102,", ")</f>
        <v>#N/A</v>
      </c>
      <c r="X102" s="41" t="e">
        <f aca="false">W102&amp;IF(Журнал_образцов!A102=Журнал_образцов!A101,Журнал_образцов!X101,)</f>
        <v>#N/A</v>
      </c>
    </row>
    <row r="103" customFormat="false" ht="15" hidden="false" customHeight="false" outlineLevel="0" collapsed="false">
      <c r="A103" s="10"/>
      <c r="B103" s="24" t="n">
        <f aca="false">IF(Журнал_образцов!A103=Журнал_образцов!A102,Журнал_образцов!B102,0)+1</f>
        <v>99</v>
      </c>
      <c r="C103" s="25" t="str">
        <f aca="false">CONCATENATE(Журнал_образцов!A103,"-",TEXT(Журнал_образцов!B103,"00"))</f>
        <v>-99</v>
      </c>
      <c r="D103" s="26" t="e">
        <f aca="false">LOOKUP(Журнал_образцов!A144,Журнал_заявок!A$3:A161,Журнал_заявок!B$3:B161)</f>
        <v>#N/A</v>
      </c>
      <c r="E103" s="26" t="e">
        <f aca="false">LOOKUP(Журнал_образцов!A144,Журнал_заявок!$A$3:$A161,Журнал_заявок!H$3:H161)</f>
        <v>#N/A</v>
      </c>
      <c r="J103" s="26" t="e">
        <f aca="false">LOOKUP(Журнал_образцов!F103,справочник!K$2:K502,справочник!L$2:L502)</f>
        <v>#N/A</v>
      </c>
      <c r="L103" s="27" t="s">
        <v>649</v>
      </c>
      <c r="M103" s="27" t="e">
        <f aca="false">LOOKUP(Журнал_образцов!$A103,Журнал_заявок!A$3:$A120,Журнал_заявок!J$3:J120)</f>
        <v>#N/A</v>
      </c>
      <c r="N103" s="27" t="e">
        <f aca="false">LOOKUP(Журнал_образцов!$A103,Журнал_заявок!$A$3:B120,Журнал_заявок!K$3:K120)</f>
        <v>#N/A</v>
      </c>
      <c r="U103" s="27" t="e">
        <f aca="false">LOOKUP(Журнал_образцов!$A103,Журнал_заявок!$A$3:$A120,Журнал_заявок!$D$3:$D120)</f>
        <v>#N/A</v>
      </c>
      <c r="V103" s="27" t="e">
        <f aca="false">LOOKUP(Журнал_образцов!$A103,Журнал_заявок!$A$3:$A3657,Журнал_заявок!$L$3:$L3657)</f>
        <v>#N/A</v>
      </c>
      <c r="W103" s="40" t="e">
        <f aca="false">CONCATENATE(G103,H103," ",IF(A103=A104,IF(F103=F104," ",F103),F103)," ",I103,J103,", ")</f>
        <v>#N/A</v>
      </c>
      <c r="X103" s="41" t="e">
        <f aca="false">W103&amp;IF(Журнал_образцов!A103=Журнал_образцов!A102,Журнал_образцов!X102,)</f>
        <v>#N/A</v>
      </c>
    </row>
    <row r="104" customFormat="false" ht="15" hidden="false" customHeight="false" outlineLevel="0" collapsed="false">
      <c r="A104" s="10"/>
      <c r="B104" s="24" t="n">
        <f aca="false">IF(Журнал_образцов!A104=Журнал_образцов!A103,Журнал_образцов!B103,0)+1</f>
        <v>100</v>
      </c>
      <c r="C104" s="25" t="str">
        <f aca="false">CONCATENATE(Журнал_образцов!A104,"-",TEXT(Журнал_образцов!B104,"00"))</f>
        <v>-100</v>
      </c>
      <c r="D104" s="26" t="e">
        <f aca="false">LOOKUP(Журнал_образцов!A145,Журнал_заявок!A$3:A162,Журнал_заявок!B$3:B162)</f>
        <v>#N/A</v>
      </c>
      <c r="E104" s="26" t="e">
        <f aca="false">LOOKUP(Журнал_образцов!A145,Журнал_заявок!$A$3:$A162,Журнал_заявок!H$3:H162)</f>
        <v>#N/A</v>
      </c>
      <c r="J104" s="26" t="e">
        <f aca="false">LOOKUP(Журнал_образцов!F104,справочник!K$2:K503,справочник!L$2:L503)</f>
        <v>#N/A</v>
      </c>
      <c r="L104" s="27" t="s">
        <v>649</v>
      </c>
      <c r="M104" s="27" t="e">
        <f aca="false">LOOKUP(Журнал_образцов!$A104,Журнал_заявок!A$3:$A121,Журнал_заявок!J$3:J121)</f>
        <v>#N/A</v>
      </c>
      <c r="N104" s="27" t="e">
        <f aca="false">LOOKUP(Журнал_образцов!$A104,Журнал_заявок!$A$3:B121,Журнал_заявок!K$3:K121)</f>
        <v>#N/A</v>
      </c>
      <c r="U104" s="27" t="e">
        <f aca="false">LOOKUP(Журнал_образцов!$A104,Журнал_заявок!$A$3:$A121,Журнал_заявок!$D$3:$D121)</f>
        <v>#N/A</v>
      </c>
      <c r="V104" s="27" t="e">
        <f aca="false">LOOKUP(Журнал_образцов!$A104,Журнал_заявок!$A$3:$A3658,Журнал_заявок!$L$3:$L3658)</f>
        <v>#N/A</v>
      </c>
      <c r="W104" s="40" t="e">
        <f aca="false">CONCATENATE(G104,H104," ",IF(A104=A105,IF(F104=F105," ",F104),F104)," ",I104,J104,", ")</f>
        <v>#N/A</v>
      </c>
      <c r="X104" s="41" t="e">
        <f aca="false">W104&amp;IF(Журнал_образцов!A104=Журнал_образцов!A103,Журнал_образцов!X103,)</f>
        <v>#N/A</v>
      </c>
    </row>
    <row r="105" customFormat="false" ht="15" hidden="false" customHeight="false" outlineLevel="0" collapsed="false">
      <c r="A105" s="10"/>
      <c r="B105" s="24" t="n">
        <f aca="false">IF(Журнал_образцов!A105=Журнал_образцов!A104,Журнал_образцов!B104,0)+1</f>
        <v>101</v>
      </c>
      <c r="C105" s="25" t="str">
        <f aca="false">CONCATENATE(Журнал_образцов!A105,"-",TEXT(Журнал_образцов!B105,"00"))</f>
        <v>-101</v>
      </c>
      <c r="D105" s="26" t="e">
        <f aca="false">LOOKUP(Журнал_образцов!A146,Журнал_заявок!A$3:A163,Журнал_заявок!B$3:B163)</f>
        <v>#N/A</v>
      </c>
      <c r="E105" s="26" t="e">
        <f aca="false">LOOKUP(Журнал_образцов!A146,Журнал_заявок!$A$3:$A163,Журнал_заявок!H$3:H163)</f>
        <v>#N/A</v>
      </c>
      <c r="J105" s="26" t="e">
        <f aca="false">LOOKUP(Журнал_образцов!F105,справочник!K$2:K504,справочник!L$2:L504)</f>
        <v>#N/A</v>
      </c>
      <c r="L105" s="27" t="s">
        <v>649</v>
      </c>
      <c r="M105" s="27" t="e">
        <f aca="false">LOOKUP(Журнал_образцов!$A105,Журнал_заявок!A$3:$A122,Журнал_заявок!J$3:J122)</f>
        <v>#N/A</v>
      </c>
      <c r="N105" s="27" t="e">
        <f aca="false">LOOKUP(Журнал_образцов!$A105,Журнал_заявок!$A$3:B122,Журнал_заявок!K$3:K122)</f>
        <v>#N/A</v>
      </c>
      <c r="U105" s="27" t="e">
        <f aca="false">LOOKUP(Журнал_образцов!$A105,Журнал_заявок!$A$3:$A122,Журнал_заявок!$D$3:$D122)</f>
        <v>#N/A</v>
      </c>
      <c r="V105" s="27" t="e">
        <f aca="false">LOOKUP(Журнал_образцов!$A105,Журнал_заявок!$A$3:$A3659,Журнал_заявок!$L$3:$L3659)</f>
        <v>#N/A</v>
      </c>
      <c r="W105" s="40" t="e">
        <f aca="false">CONCATENATE(G105,H105," ",IF(A105=A106,IF(F105=F106," ",F105),F105)," ",I105,J105,", ")</f>
        <v>#N/A</v>
      </c>
      <c r="X105" s="41" t="e">
        <f aca="false">W105&amp;IF(Журнал_образцов!A105=Журнал_образцов!A104,Журнал_образцов!X104,)</f>
        <v>#N/A</v>
      </c>
    </row>
    <row r="106" customFormat="false" ht="15" hidden="false" customHeight="false" outlineLevel="0" collapsed="false">
      <c r="A106" s="10"/>
      <c r="B106" s="24" t="n">
        <f aca="false">IF(Журнал_образцов!A106=Журнал_образцов!A105,Журнал_образцов!B105,0)+1</f>
        <v>102</v>
      </c>
      <c r="C106" s="25" t="str">
        <f aca="false">CONCATENATE(Журнал_образцов!A106,"-",TEXT(Журнал_образцов!B106,"00"))</f>
        <v>-102</v>
      </c>
      <c r="D106" s="26" t="e">
        <f aca="false">LOOKUP(Журнал_образцов!A147,Журнал_заявок!A$3:A164,Журнал_заявок!B$3:B164)</f>
        <v>#N/A</v>
      </c>
      <c r="E106" s="26" t="e">
        <f aca="false">LOOKUP(Журнал_образцов!A147,Журнал_заявок!$A$3:$A164,Журнал_заявок!H$3:H164)</f>
        <v>#N/A</v>
      </c>
      <c r="J106" s="26" t="e">
        <f aca="false">LOOKUP(Журнал_образцов!F106,справочник!K$2:K505,справочник!L$2:L505)</f>
        <v>#N/A</v>
      </c>
      <c r="L106" s="27" t="s">
        <v>649</v>
      </c>
      <c r="M106" s="27" t="e">
        <f aca="false">LOOKUP(Журнал_образцов!$A106,Журнал_заявок!A$3:$A123,Журнал_заявок!J$3:J123)</f>
        <v>#N/A</v>
      </c>
      <c r="N106" s="27" t="e">
        <f aca="false">LOOKUP(Журнал_образцов!$A106,Журнал_заявок!$A$3:B123,Журнал_заявок!K$3:K123)</f>
        <v>#N/A</v>
      </c>
      <c r="U106" s="27" t="e">
        <f aca="false">LOOKUP(Журнал_образцов!$A106,Журнал_заявок!$A$3:$A123,Журнал_заявок!$D$3:$D123)</f>
        <v>#N/A</v>
      </c>
      <c r="V106" s="27" t="e">
        <f aca="false">LOOKUP(Журнал_образцов!$A106,Журнал_заявок!$A$3:$A3660,Журнал_заявок!$L$3:$L3660)</f>
        <v>#N/A</v>
      </c>
      <c r="W106" s="40" t="e">
        <f aca="false">CONCATENATE(G106,H106," ",IF(A106=A107,IF(F106=F107," ",F106),F106)," ",I106,J106,", ")</f>
        <v>#N/A</v>
      </c>
      <c r="X106" s="41" t="e">
        <f aca="false">W106&amp;IF(Журнал_образцов!A106=Журнал_образцов!A105,Журнал_образцов!X105,)</f>
        <v>#N/A</v>
      </c>
    </row>
    <row r="107" customFormat="false" ht="15" hidden="false" customHeight="false" outlineLevel="0" collapsed="false">
      <c r="A107" s="10"/>
      <c r="B107" s="24" t="n">
        <f aca="false">IF(Журнал_образцов!A107=Журнал_образцов!A106,Журнал_образцов!B106,0)+1</f>
        <v>103</v>
      </c>
      <c r="C107" s="25" t="str">
        <f aca="false">CONCATENATE(Журнал_образцов!A107,"-",TEXT(Журнал_образцов!B107,"00"))</f>
        <v>-103</v>
      </c>
      <c r="D107" s="26" t="e">
        <f aca="false">LOOKUP(Журнал_образцов!A148,Журнал_заявок!A$3:A165,Журнал_заявок!B$3:B165)</f>
        <v>#N/A</v>
      </c>
      <c r="E107" s="26" t="e">
        <f aca="false">LOOKUP(Журнал_образцов!A148,Журнал_заявок!$A$3:$A165,Журнал_заявок!H$3:H165)</f>
        <v>#N/A</v>
      </c>
      <c r="J107" s="26" t="e">
        <f aca="false">LOOKUP(Журнал_образцов!F107,справочник!K$2:K506,справочник!L$2:L506)</f>
        <v>#N/A</v>
      </c>
      <c r="L107" s="27" t="s">
        <v>649</v>
      </c>
      <c r="M107" s="27" t="e">
        <f aca="false">LOOKUP(Журнал_образцов!$A107,Журнал_заявок!A$3:$A124,Журнал_заявок!J$3:J124)</f>
        <v>#N/A</v>
      </c>
      <c r="N107" s="27" t="e">
        <f aca="false">LOOKUP(Журнал_образцов!$A107,Журнал_заявок!$A$3:B124,Журнал_заявок!K$3:K124)</f>
        <v>#N/A</v>
      </c>
      <c r="U107" s="27" t="e">
        <f aca="false">LOOKUP(Журнал_образцов!$A107,Журнал_заявок!$A$3:$A124,Журнал_заявок!$D$3:$D124)</f>
        <v>#N/A</v>
      </c>
      <c r="V107" s="27" t="e">
        <f aca="false">LOOKUP(Журнал_образцов!$A107,Журнал_заявок!$A$3:$A3661,Журнал_заявок!$L$3:$L3661)</f>
        <v>#N/A</v>
      </c>
      <c r="W107" s="40" t="e">
        <f aca="false">CONCATENATE(G107,H107," ",IF(A107=A108,IF(F107=F108," ",F107),F107)," ",I107,J107,", ")</f>
        <v>#N/A</v>
      </c>
      <c r="X107" s="41" t="e">
        <f aca="false">W107&amp;IF(Журнал_образцов!A107=Журнал_образцов!A106,Журнал_образцов!X106,)</f>
        <v>#N/A</v>
      </c>
    </row>
    <row r="108" customFormat="false" ht="15" hidden="false" customHeight="false" outlineLevel="0" collapsed="false">
      <c r="A108" s="10"/>
      <c r="B108" s="24" t="n">
        <f aca="false">IF(Журнал_образцов!A108=Журнал_образцов!A107,Журнал_образцов!B107,0)+1</f>
        <v>104</v>
      </c>
      <c r="C108" s="25" t="str">
        <f aca="false">CONCATENATE(Журнал_образцов!A108,"-",TEXT(Журнал_образцов!B108,"00"))</f>
        <v>-104</v>
      </c>
      <c r="D108" s="26" t="e">
        <f aca="false">LOOKUP(Журнал_образцов!A149,Журнал_заявок!A$3:A166,Журнал_заявок!B$3:B166)</f>
        <v>#N/A</v>
      </c>
      <c r="E108" s="26" t="e">
        <f aca="false">LOOKUP(Журнал_образцов!A149,Журнал_заявок!$A$3:$A166,Журнал_заявок!H$3:H166)</f>
        <v>#N/A</v>
      </c>
      <c r="J108" s="26" t="e">
        <f aca="false">LOOKUP(Журнал_образцов!F108,справочник!K$2:K507,справочник!L$2:L507)</f>
        <v>#N/A</v>
      </c>
      <c r="L108" s="27" t="s">
        <v>649</v>
      </c>
      <c r="M108" s="27" t="e">
        <f aca="false">LOOKUP(Журнал_образцов!$A108,Журнал_заявок!A$3:$A125,Журнал_заявок!J$3:J125)</f>
        <v>#N/A</v>
      </c>
      <c r="N108" s="27" t="e">
        <f aca="false">LOOKUP(Журнал_образцов!$A108,Журнал_заявок!$A$3:B125,Журнал_заявок!K$3:K125)</f>
        <v>#N/A</v>
      </c>
      <c r="U108" s="27" t="e">
        <f aca="false">LOOKUP(Журнал_образцов!$A108,Журнал_заявок!$A$3:$A125,Журнал_заявок!$D$3:$D125)</f>
        <v>#N/A</v>
      </c>
      <c r="V108" s="27" t="e">
        <f aca="false">LOOKUP(Журнал_образцов!$A108,Журнал_заявок!$A$3:$A3662,Журнал_заявок!$L$3:$L3662)</f>
        <v>#N/A</v>
      </c>
      <c r="W108" s="40" t="e">
        <f aca="false">CONCATENATE(G108,H108," ",IF(A108=A109,IF(F108=F109," ",F108),F108)," ",I108,J108,", ")</f>
        <v>#N/A</v>
      </c>
      <c r="X108" s="41" t="e">
        <f aca="false">W108&amp;IF(Журнал_образцов!A108=Журнал_образцов!A107,Журнал_образцов!X107,)</f>
        <v>#N/A</v>
      </c>
    </row>
    <row r="109" customFormat="false" ht="15" hidden="false" customHeight="false" outlineLevel="0" collapsed="false">
      <c r="A109" s="10"/>
      <c r="B109" s="24" t="n">
        <f aca="false">IF(Журнал_образцов!A109=Журнал_образцов!A108,Журнал_образцов!B108,0)+1</f>
        <v>105</v>
      </c>
      <c r="C109" s="25" t="str">
        <f aca="false">CONCATENATE(Журнал_образцов!A109,"-",TEXT(Журнал_образцов!B109,"00"))</f>
        <v>-105</v>
      </c>
      <c r="D109" s="26" t="e">
        <f aca="false">LOOKUP(Журнал_образцов!A150,Журнал_заявок!A$3:A167,Журнал_заявок!B$3:B167)</f>
        <v>#N/A</v>
      </c>
      <c r="E109" s="26" t="e">
        <f aca="false">LOOKUP(Журнал_образцов!A150,Журнал_заявок!$A$3:$A167,Журнал_заявок!H$3:H167)</f>
        <v>#N/A</v>
      </c>
      <c r="J109" s="26" t="e">
        <f aca="false">LOOKUP(Журнал_образцов!F109,справочник!K$2:K508,справочник!L$2:L508)</f>
        <v>#N/A</v>
      </c>
      <c r="L109" s="27" t="s">
        <v>649</v>
      </c>
      <c r="M109" s="27" t="e">
        <f aca="false">LOOKUP(Журнал_образцов!$A109,Журнал_заявок!A$3:$A126,Журнал_заявок!J$3:J126)</f>
        <v>#N/A</v>
      </c>
      <c r="N109" s="27" t="e">
        <f aca="false">LOOKUP(Журнал_образцов!$A109,Журнал_заявок!$A$3:B126,Журнал_заявок!K$3:K126)</f>
        <v>#N/A</v>
      </c>
      <c r="U109" s="27" t="e">
        <f aca="false">LOOKUP(Журнал_образцов!$A109,Журнал_заявок!$A$3:$A126,Журнал_заявок!$D$3:$D126)</f>
        <v>#N/A</v>
      </c>
      <c r="V109" s="27" t="e">
        <f aca="false">LOOKUP(Журнал_образцов!$A109,Журнал_заявок!$A$3:$A3663,Журнал_заявок!$L$3:$L3663)</f>
        <v>#N/A</v>
      </c>
      <c r="W109" s="40" t="e">
        <f aca="false">CONCATENATE(G109,H109," ",IF(A109=A110,IF(F109=F110," ",F109),F109)," ",I109,J109,", ")</f>
        <v>#N/A</v>
      </c>
      <c r="X109" s="41" t="e">
        <f aca="false">W109&amp;IF(Журнал_образцов!A109=Журнал_образцов!A108,Журнал_образцов!X108,)</f>
        <v>#N/A</v>
      </c>
    </row>
    <row r="110" customFormat="false" ht="15" hidden="false" customHeight="false" outlineLevel="0" collapsed="false">
      <c r="A110" s="10"/>
      <c r="B110" s="24" t="n">
        <f aca="false">IF(Журнал_образцов!A110=Журнал_образцов!A109,Журнал_образцов!B109,0)+1</f>
        <v>106</v>
      </c>
      <c r="C110" s="25" t="str">
        <f aca="false">CONCATENATE(Журнал_образцов!A110,"-",TEXT(Журнал_образцов!B110,"00"))</f>
        <v>-106</v>
      </c>
      <c r="D110" s="26" t="e">
        <f aca="false">LOOKUP(Журнал_образцов!A151,Журнал_заявок!A$3:A168,Журнал_заявок!B$3:B168)</f>
        <v>#N/A</v>
      </c>
      <c r="E110" s="26" t="e">
        <f aca="false">LOOKUP(Журнал_образцов!A151,Журнал_заявок!$A$3:$A168,Журнал_заявок!H$3:H168)</f>
        <v>#N/A</v>
      </c>
      <c r="J110" s="26" t="e">
        <f aca="false">LOOKUP(Журнал_образцов!F110,справочник!K$2:K509,справочник!L$2:L509)</f>
        <v>#N/A</v>
      </c>
      <c r="L110" s="27" t="s">
        <v>649</v>
      </c>
      <c r="M110" s="27" t="e">
        <f aca="false">LOOKUP(Журнал_образцов!$A110,Журнал_заявок!A$3:$A127,Журнал_заявок!J$3:J127)</f>
        <v>#N/A</v>
      </c>
      <c r="N110" s="27" t="e">
        <f aca="false">LOOKUP(Журнал_образцов!$A110,Журнал_заявок!$A$3:B127,Журнал_заявок!K$3:K127)</f>
        <v>#N/A</v>
      </c>
      <c r="U110" s="27" t="e">
        <f aca="false">LOOKUP(Журнал_образцов!$A110,Журнал_заявок!$A$3:$A127,Журнал_заявок!$D$3:$D127)</f>
        <v>#N/A</v>
      </c>
      <c r="V110" s="27" t="e">
        <f aca="false">LOOKUP(Журнал_образцов!$A110,Журнал_заявок!$A$3:$A3664,Журнал_заявок!$L$3:$L3664)</f>
        <v>#N/A</v>
      </c>
      <c r="W110" s="40" t="e">
        <f aca="false">CONCATENATE(G110,H110," ",IF(A110=A111,IF(F110=F111," ",F110),F110)," ",I110,J110,", ")</f>
        <v>#N/A</v>
      </c>
      <c r="X110" s="41" t="e">
        <f aca="false">W110&amp;IF(Журнал_образцов!A110=Журнал_образцов!A109,Журнал_образцов!X109,)</f>
        <v>#N/A</v>
      </c>
    </row>
    <row r="111" customFormat="false" ht="15" hidden="false" customHeight="false" outlineLevel="0" collapsed="false">
      <c r="A111" s="10"/>
      <c r="B111" s="24" t="n">
        <f aca="false">IF(Журнал_образцов!A111=Журнал_образцов!A110,Журнал_образцов!B110,0)+1</f>
        <v>107</v>
      </c>
      <c r="C111" s="25" t="str">
        <f aca="false">CONCATENATE(Журнал_образцов!A111,"-",TEXT(Журнал_образцов!B111,"00"))</f>
        <v>-107</v>
      </c>
      <c r="D111" s="26" t="e">
        <f aca="false">LOOKUP(Журнал_образцов!A152,Журнал_заявок!A$3:A169,Журнал_заявок!B$3:B169)</f>
        <v>#N/A</v>
      </c>
      <c r="E111" s="26" t="e">
        <f aca="false">LOOKUP(Журнал_образцов!A152,Журнал_заявок!$A$3:$A169,Журнал_заявок!H$3:H169)</f>
        <v>#N/A</v>
      </c>
      <c r="J111" s="26" t="e">
        <f aca="false">LOOKUP(Журнал_образцов!F111,справочник!K$2:K510,справочник!L$2:L510)</f>
        <v>#N/A</v>
      </c>
      <c r="L111" s="27" t="s">
        <v>649</v>
      </c>
      <c r="M111" s="27" t="e">
        <f aca="false">LOOKUP(Журнал_образцов!$A111,Журнал_заявок!A$3:$A128,Журнал_заявок!J$3:J128)</f>
        <v>#N/A</v>
      </c>
      <c r="N111" s="27" t="e">
        <f aca="false">LOOKUP(Журнал_образцов!$A111,Журнал_заявок!$A$3:B128,Журнал_заявок!K$3:K128)</f>
        <v>#N/A</v>
      </c>
      <c r="U111" s="27" t="e">
        <f aca="false">LOOKUP(Журнал_образцов!$A111,Журнал_заявок!$A$3:$A128,Журнал_заявок!$D$3:$D128)</f>
        <v>#N/A</v>
      </c>
      <c r="V111" s="27" t="e">
        <f aca="false">LOOKUP(Журнал_образцов!$A111,Журнал_заявок!$A$3:$A3665,Журнал_заявок!$L$3:$L3665)</f>
        <v>#N/A</v>
      </c>
      <c r="W111" s="40" t="e">
        <f aca="false">CONCATENATE(G111,H111," ",IF(A111=A112,IF(F111=F112," ",F111),F111)," ",I111,J111,", ")</f>
        <v>#N/A</v>
      </c>
      <c r="X111" s="41" t="e">
        <f aca="false">W111&amp;IF(Журнал_образцов!A111=Журнал_образцов!A110,Журнал_образцов!X110,)</f>
        <v>#N/A</v>
      </c>
    </row>
    <row r="112" customFormat="false" ht="15" hidden="false" customHeight="false" outlineLevel="0" collapsed="false">
      <c r="A112" s="10"/>
      <c r="B112" s="24" t="n">
        <f aca="false">IF(Журнал_образцов!A112=Журнал_образцов!A111,Журнал_образцов!B111,0)+1</f>
        <v>108</v>
      </c>
      <c r="C112" s="25" t="str">
        <f aca="false">CONCATENATE(Журнал_образцов!A112,"-",TEXT(Журнал_образцов!B112,"00"))</f>
        <v>-108</v>
      </c>
      <c r="D112" s="26" t="e">
        <f aca="false">LOOKUP(Журнал_образцов!A153,Журнал_заявок!A$3:A170,Журнал_заявок!B$3:B170)</f>
        <v>#N/A</v>
      </c>
      <c r="E112" s="26" t="e">
        <f aca="false">LOOKUP(Журнал_образцов!A153,Журнал_заявок!$A$3:$A170,Журнал_заявок!H$3:H170)</f>
        <v>#N/A</v>
      </c>
      <c r="J112" s="26" t="e">
        <f aca="false">LOOKUP(Журнал_образцов!F112,справочник!K$2:K511,справочник!L$2:L511)</f>
        <v>#N/A</v>
      </c>
      <c r="L112" s="27" t="s">
        <v>649</v>
      </c>
      <c r="M112" s="27" t="e">
        <f aca="false">LOOKUP(Журнал_образцов!$A112,Журнал_заявок!A$3:$A129,Журнал_заявок!J$3:J129)</f>
        <v>#N/A</v>
      </c>
      <c r="N112" s="27" t="e">
        <f aca="false">LOOKUP(Журнал_образцов!$A112,Журнал_заявок!$A$3:B129,Журнал_заявок!K$3:K129)</f>
        <v>#N/A</v>
      </c>
      <c r="U112" s="27" t="e">
        <f aca="false">LOOKUP(Журнал_образцов!$A112,Журнал_заявок!$A$3:$A129,Журнал_заявок!$D$3:$D129)</f>
        <v>#N/A</v>
      </c>
      <c r="V112" s="27" t="e">
        <f aca="false">LOOKUP(Журнал_образцов!$A112,Журнал_заявок!$A$3:$A3666,Журнал_заявок!$L$3:$L3666)</f>
        <v>#N/A</v>
      </c>
      <c r="W112" s="40" t="e">
        <f aca="false">CONCATENATE(G112,H112," ",IF(A112=A113,IF(F112=F113," ",F112),F112)," ",I112,J112,", ")</f>
        <v>#N/A</v>
      </c>
      <c r="X112" s="41" t="e">
        <f aca="false">W112&amp;IF(Журнал_образцов!A112=Журнал_образцов!A111,Журнал_образцов!X111,)</f>
        <v>#N/A</v>
      </c>
    </row>
    <row r="113" customFormat="false" ht="15" hidden="false" customHeight="false" outlineLevel="0" collapsed="false">
      <c r="A113" s="10"/>
      <c r="B113" s="24" t="n">
        <f aca="false">IF(Журнал_образцов!A113=Журнал_образцов!A112,Журнал_образцов!B112,0)+1</f>
        <v>109</v>
      </c>
      <c r="C113" s="25" t="str">
        <f aca="false">CONCATENATE(Журнал_образцов!A113,"-",TEXT(Журнал_образцов!B113,"00"))</f>
        <v>-109</v>
      </c>
      <c r="D113" s="26" t="e">
        <f aca="false">LOOKUP(Журнал_образцов!A154,Журнал_заявок!A$3:A171,Журнал_заявок!B$3:B171)</f>
        <v>#N/A</v>
      </c>
      <c r="E113" s="26" t="e">
        <f aca="false">LOOKUP(Журнал_образцов!A154,Журнал_заявок!$A$3:$A171,Журнал_заявок!H$3:H171)</f>
        <v>#N/A</v>
      </c>
      <c r="J113" s="26" t="e">
        <f aca="false">LOOKUP(Журнал_образцов!F113,справочник!K$2:K512,справочник!L$2:L512)</f>
        <v>#N/A</v>
      </c>
      <c r="L113" s="27" t="s">
        <v>649</v>
      </c>
      <c r="M113" s="27" t="e">
        <f aca="false">LOOKUP(Журнал_образцов!$A113,Журнал_заявок!A$3:$A130,Журнал_заявок!J$3:J130)</f>
        <v>#N/A</v>
      </c>
      <c r="N113" s="27" t="e">
        <f aca="false">LOOKUP(Журнал_образцов!$A113,Журнал_заявок!$A$3:B130,Журнал_заявок!K$3:K130)</f>
        <v>#N/A</v>
      </c>
      <c r="U113" s="27" t="e">
        <f aca="false">LOOKUP(Журнал_образцов!$A113,Журнал_заявок!$A$3:$A130,Журнал_заявок!$D$3:$D130)</f>
        <v>#N/A</v>
      </c>
      <c r="V113" s="27" t="e">
        <f aca="false">LOOKUP(Журнал_образцов!$A113,Журнал_заявок!$A$3:$A3667,Журнал_заявок!$L$3:$L3667)</f>
        <v>#N/A</v>
      </c>
      <c r="W113" s="40" t="e">
        <f aca="false">CONCATENATE(G113,H113," ",IF(A113=A114,IF(F113=F114," ",F113),F113)," ",I113,J113,", ")</f>
        <v>#N/A</v>
      </c>
      <c r="X113" s="41" t="e">
        <f aca="false">W113&amp;IF(Журнал_образцов!A113=Журнал_образцов!A112,Журнал_образцов!X112,)</f>
        <v>#N/A</v>
      </c>
    </row>
    <row r="114" customFormat="false" ht="15" hidden="false" customHeight="false" outlineLevel="0" collapsed="false">
      <c r="A114" s="10"/>
      <c r="B114" s="24" t="n">
        <f aca="false">IF(Журнал_образцов!A114=Журнал_образцов!A113,Журнал_образцов!B113,0)+1</f>
        <v>110</v>
      </c>
      <c r="C114" s="25" t="str">
        <f aca="false">CONCATENATE(Журнал_образцов!A114,"-",TEXT(Журнал_образцов!B114,"00"))</f>
        <v>-110</v>
      </c>
      <c r="D114" s="26" t="e">
        <f aca="false">LOOKUP(Журнал_образцов!A155,Журнал_заявок!A$3:A172,Журнал_заявок!B$3:B172)</f>
        <v>#N/A</v>
      </c>
      <c r="E114" s="26" t="e">
        <f aca="false">LOOKUP(Журнал_образцов!A155,Журнал_заявок!$A$3:$A172,Журнал_заявок!H$3:H172)</f>
        <v>#N/A</v>
      </c>
      <c r="J114" s="26" t="e">
        <f aca="false">LOOKUP(Журнал_образцов!F114,справочник!K$2:K513,справочник!L$2:L513)</f>
        <v>#N/A</v>
      </c>
      <c r="L114" s="27" t="s">
        <v>649</v>
      </c>
      <c r="M114" s="27" t="e">
        <f aca="false">LOOKUP(Журнал_образцов!$A114,Журнал_заявок!A$3:$A131,Журнал_заявок!J$3:J131)</f>
        <v>#N/A</v>
      </c>
      <c r="N114" s="27" t="e">
        <f aca="false">LOOKUP(Журнал_образцов!$A114,Журнал_заявок!$A$3:B131,Журнал_заявок!K$3:K131)</f>
        <v>#N/A</v>
      </c>
      <c r="U114" s="27" t="e">
        <f aca="false">LOOKUP(Журнал_образцов!$A114,Журнал_заявок!$A$3:$A131,Журнал_заявок!$D$3:$D131)</f>
        <v>#N/A</v>
      </c>
      <c r="V114" s="27" t="e">
        <f aca="false">LOOKUP(Журнал_образцов!$A114,Журнал_заявок!$A$3:$A3668,Журнал_заявок!$L$3:$L3668)</f>
        <v>#N/A</v>
      </c>
      <c r="W114" s="40" t="e">
        <f aca="false">CONCATENATE(G114,H114," ",IF(A114=A115,IF(F114=F115," ",F114),F114)," ",I114,J114,", ")</f>
        <v>#N/A</v>
      </c>
      <c r="X114" s="41" t="e">
        <f aca="false">W114&amp;IF(Журнал_образцов!A114=Журнал_образцов!A113,Журнал_образцов!X113,)</f>
        <v>#N/A</v>
      </c>
    </row>
    <row r="115" customFormat="false" ht="15" hidden="false" customHeight="false" outlineLevel="0" collapsed="false">
      <c r="A115" s="10"/>
      <c r="B115" s="24" t="n">
        <f aca="false">IF(Журнал_образцов!A115=Журнал_образцов!A114,Журнал_образцов!B114,0)+1</f>
        <v>111</v>
      </c>
      <c r="C115" s="25" t="str">
        <f aca="false">CONCATENATE(Журнал_образцов!A115,"-",TEXT(Журнал_образцов!B115,"00"))</f>
        <v>-111</v>
      </c>
      <c r="D115" s="26" t="e">
        <f aca="false">LOOKUP(Журнал_образцов!A156,Журнал_заявок!A$3:A173,Журнал_заявок!B$3:B173)</f>
        <v>#N/A</v>
      </c>
      <c r="E115" s="26" t="e">
        <f aca="false">LOOKUP(Журнал_образцов!A156,Журнал_заявок!$A$3:$A173,Журнал_заявок!H$3:H173)</f>
        <v>#N/A</v>
      </c>
      <c r="J115" s="26" t="e">
        <f aca="false">LOOKUP(Журнал_образцов!F115,справочник!K$2:K514,справочник!L$2:L514)</f>
        <v>#N/A</v>
      </c>
      <c r="L115" s="27" t="s">
        <v>649</v>
      </c>
      <c r="M115" s="27" t="e">
        <f aca="false">LOOKUP(Журнал_образцов!$A115,Журнал_заявок!A$3:$A132,Журнал_заявок!J$3:J132)</f>
        <v>#N/A</v>
      </c>
      <c r="N115" s="27" t="e">
        <f aca="false">LOOKUP(Журнал_образцов!$A115,Журнал_заявок!$A$3:B132,Журнал_заявок!K$3:K132)</f>
        <v>#N/A</v>
      </c>
      <c r="U115" s="27" t="e">
        <f aca="false">LOOKUP(Журнал_образцов!$A115,Журнал_заявок!$A$3:$A132,Журнал_заявок!$D$3:$D132)</f>
        <v>#N/A</v>
      </c>
      <c r="V115" s="27" t="e">
        <f aca="false">LOOKUP(Журнал_образцов!$A115,Журнал_заявок!$A$3:$A3669,Журнал_заявок!$L$3:$L3669)</f>
        <v>#N/A</v>
      </c>
      <c r="W115" s="40" t="e">
        <f aca="false">CONCATENATE(G115,H115," ",IF(A115=A116,IF(F115=F116," ",F115),F115)," ",I115,J115,", ")</f>
        <v>#N/A</v>
      </c>
      <c r="X115" s="41" t="e">
        <f aca="false">W115&amp;IF(Журнал_образцов!A115=Журнал_образцов!A114,Журнал_образцов!X114,)</f>
        <v>#N/A</v>
      </c>
    </row>
    <row r="116" customFormat="false" ht="15" hidden="false" customHeight="false" outlineLevel="0" collapsed="false">
      <c r="A116" s="10"/>
      <c r="B116" s="24" t="n">
        <f aca="false">IF(Журнал_образцов!A116=Журнал_образцов!A115,Журнал_образцов!B115,0)+1</f>
        <v>112</v>
      </c>
      <c r="C116" s="25" t="str">
        <f aca="false">CONCATENATE(Журнал_образцов!A116,"-",TEXT(Журнал_образцов!B116,"00"))</f>
        <v>-112</v>
      </c>
      <c r="D116" s="26" t="e">
        <f aca="false">LOOKUP(Журнал_образцов!A157,Журнал_заявок!A$3:A174,Журнал_заявок!B$3:B174)</f>
        <v>#N/A</v>
      </c>
      <c r="E116" s="26" t="e">
        <f aca="false">LOOKUP(Журнал_образцов!A157,Журнал_заявок!$A$3:$A174,Журнал_заявок!H$3:H174)</f>
        <v>#N/A</v>
      </c>
      <c r="J116" s="26" t="e">
        <f aca="false">LOOKUP(Журнал_образцов!F116,справочник!K$2:K515,справочник!L$2:L515)</f>
        <v>#N/A</v>
      </c>
      <c r="L116" s="27" t="s">
        <v>649</v>
      </c>
      <c r="M116" s="27" t="e">
        <f aca="false">LOOKUP(Журнал_образцов!$A116,Журнал_заявок!A$3:$A133,Журнал_заявок!J$3:J133)</f>
        <v>#N/A</v>
      </c>
      <c r="N116" s="27" t="e">
        <f aca="false">LOOKUP(Журнал_образцов!$A116,Журнал_заявок!$A$3:B133,Журнал_заявок!K$3:K133)</f>
        <v>#N/A</v>
      </c>
      <c r="U116" s="27" t="e">
        <f aca="false">LOOKUP(Журнал_образцов!$A116,Журнал_заявок!$A$3:$A133,Журнал_заявок!$D$3:$D133)</f>
        <v>#N/A</v>
      </c>
      <c r="V116" s="27" t="e">
        <f aca="false">LOOKUP(Журнал_образцов!$A116,Журнал_заявок!$A$3:$A3670,Журнал_заявок!$L$3:$L3670)</f>
        <v>#N/A</v>
      </c>
      <c r="W116" s="40" t="e">
        <f aca="false">CONCATENATE(G116,H116," ",IF(A116=A117,IF(F116=F117," ",F116),F116)," ",I116,J116,", ")</f>
        <v>#N/A</v>
      </c>
      <c r="X116" s="41" t="e">
        <f aca="false">W116&amp;IF(Журнал_образцов!A116=Журнал_образцов!A115,Журнал_образцов!X115,)</f>
        <v>#N/A</v>
      </c>
    </row>
    <row r="117" customFormat="false" ht="15" hidden="false" customHeight="false" outlineLevel="0" collapsed="false">
      <c r="A117" s="10"/>
      <c r="B117" s="24" t="n">
        <f aca="false">IF(Журнал_образцов!A117=Журнал_образцов!A116,Журнал_образцов!B116,0)+1</f>
        <v>113</v>
      </c>
      <c r="C117" s="25" t="str">
        <f aca="false">CONCATENATE(Журнал_образцов!A117,"-",TEXT(Журнал_образцов!B117,"00"))</f>
        <v>-113</v>
      </c>
      <c r="D117" s="26" t="e">
        <f aca="false">LOOKUP(Журнал_образцов!A158,Журнал_заявок!A$3:A175,Журнал_заявок!B$3:B175)</f>
        <v>#N/A</v>
      </c>
      <c r="E117" s="26" t="e">
        <f aca="false">LOOKUP(Журнал_образцов!A158,Журнал_заявок!$A$3:$A175,Журнал_заявок!H$3:H175)</f>
        <v>#N/A</v>
      </c>
      <c r="J117" s="26" t="e">
        <f aca="false">LOOKUP(Журнал_образцов!F117,справочник!K$2:K516,справочник!L$2:L516)</f>
        <v>#N/A</v>
      </c>
      <c r="L117" s="27" t="s">
        <v>649</v>
      </c>
      <c r="M117" s="27" t="e">
        <f aca="false">LOOKUP(Журнал_образцов!$A117,Журнал_заявок!A$3:$A134,Журнал_заявок!J$3:J134)</f>
        <v>#N/A</v>
      </c>
      <c r="N117" s="27" t="e">
        <f aca="false">LOOKUP(Журнал_образцов!$A117,Журнал_заявок!$A$3:B134,Журнал_заявок!K$3:K134)</f>
        <v>#N/A</v>
      </c>
      <c r="U117" s="27" t="e">
        <f aca="false">LOOKUP(Журнал_образцов!$A117,Журнал_заявок!$A$3:$A134,Журнал_заявок!$D$3:$D134)</f>
        <v>#N/A</v>
      </c>
      <c r="V117" s="27" t="e">
        <f aca="false">LOOKUP(Журнал_образцов!$A117,Журнал_заявок!$A$3:$A3671,Журнал_заявок!$L$3:$L3671)</f>
        <v>#N/A</v>
      </c>
      <c r="W117" s="40" t="e">
        <f aca="false">CONCATENATE(G117,H117," ",IF(A117=A118,IF(F117=F118," ",F117),F117)," ",I117,J117,", ")</f>
        <v>#N/A</v>
      </c>
      <c r="X117" s="41" t="e">
        <f aca="false">W117&amp;IF(Журнал_образцов!A117=Журнал_образцов!A116,Журнал_образцов!X116,)</f>
        <v>#N/A</v>
      </c>
    </row>
    <row r="118" customFormat="false" ht="15" hidden="false" customHeight="false" outlineLevel="0" collapsed="false">
      <c r="A118" s="10"/>
      <c r="B118" s="24" t="n">
        <f aca="false">IF(Журнал_образцов!A118=Журнал_образцов!A117,Журнал_образцов!B117,0)+1</f>
        <v>114</v>
      </c>
      <c r="C118" s="25" t="str">
        <f aca="false">CONCATENATE(Журнал_образцов!A118,"-",TEXT(Журнал_образцов!B118,"00"))</f>
        <v>-114</v>
      </c>
      <c r="D118" s="26" t="e">
        <f aca="false">LOOKUP(Журнал_образцов!A159,Журнал_заявок!A$3:A176,Журнал_заявок!B$3:B176)</f>
        <v>#N/A</v>
      </c>
      <c r="E118" s="26" t="e">
        <f aca="false">LOOKUP(Журнал_образцов!A159,Журнал_заявок!$A$3:$A176,Журнал_заявок!H$3:H176)</f>
        <v>#N/A</v>
      </c>
      <c r="J118" s="26" t="e">
        <f aca="false">LOOKUP(Журнал_образцов!F118,справочник!K$2:K517,справочник!L$2:L517)</f>
        <v>#N/A</v>
      </c>
      <c r="L118" s="27" t="s">
        <v>649</v>
      </c>
      <c r="M118" s="27" t="e">
        <f aca="false">LOOKUP(Журнал_образцов!$A118,Журнал_заявок!A$3:$A135,Журнал_заявок!J$3:J135)</f>
        <v>#N/A</v>
      </c>
      <c r="N118" s="27" t="e">
        <f aca="false">LOOKUP(Журнал_образцов!$A118,Журнал_заявок!$A$3:B135,Журнал_заявок!K$3:K135)</f>
        <v>#N/A</v>
      </c>
      <c r="U118" s="27" t="e">
        <f aca="false">LOOKUP(Журнал_образцов!$A118,Журнал_заявок!$A$3:$A135,Журнал_заявок!$D$3:$D135)</f>
        <v>#N/A</v>
      </c>
      <c r="V118" s="27" t="e">
        <f aca="false">LOOKUP(Журнал_образцов!$A118,Журнал_заявок!$A$3:$A3672,Журнал_заявок!$L$3:$L3672)</f>
        <v>#N/A</v>
      </c>
      <c r="W118" s="40" t="e">
        <f aca="false">CONCATENATE(G118,H118," ",IF(A118=A119,IF(F118=F119," ",F118),F118)," ",I118,J118,", ")</f>
        <v>#N/A</v>
      </c>
      <c r="X118" s="41" t="e">
        <f aca="false">W118&amp;IF(Журнал_образцов!A118=Журнал_образцов!A117,Журнал_образцов!X117,)</f>
        <v>#N/A</v>
      </c>
    </row>
    <row r="119" customFormat="false" ht="15" hidden="false" customHeight="false" outlineLevel="0" collapsed="false">
      <c r="A119" s="10"/>
      <c r="B119" s="24" t="n">
        <f aca="false">IF(Журнал_образцов!A119=Журнал_образцов!A118,Журнал_образцов!B118,0)+1</f>
        <v>115</v>
      </c>
      <c r="C119" s="25" t="str">
        <f aca="false">CONCATENATE(Журнал_образцов!A119,"-",TEXT(Журнал_образцов!B119,"00"))</f>
        <v>-115</v>
      </c>
      <c r="D119" s="26" t="e">
        <f aca="false">LOOKUP(Журнал_образцов!A160,Журнал_заявок!A$3:A177,Журнал_заявок!B$3:B177)</f>
        <v>#N/A</v>
      </c>
      <c r="E119" s="26" t="e">
        <f aca="false">LOOKUP(Журнал_образцов!A160,Журнал_заявок!$A$3:$A177,Журнал_заявок!H$3:H177)</f>
        <v>#N/A</v>
      </c>
      <c r="J119" s="26" t="e">
        <f aca="false">LOOKUP(Журнал_образцов!F119,справочник!K$2:K518,справочник!L$2:L518)</f>
        <v>#N/A</v>
      </c>
      <c r="L119" s="27" t="s">
        <v>649</v>
      </c>
      <c r="M119" s="27" t="e">
        <f aca="false">LOOKUP(Журнал_образцов!$A119,Журнал_заявок!A$3:$A136,Журнал_заявок!J$3:J136)</f>
        <v>#N/A</v>
      </c>
      <c r="N119" s="27" t="e">
        <f aca="false">LOOKUP(Журнал_образцов!$A119,Журнал_заявок!$A$3:B136,Журнал_заявок!K$3:K136)</f>
        <v>#N/A</v>
      </c>
      <c r="U119" s="27" t="e">
        <f aca="false">LOOKUP(Журнал_образцов!$A119,Журнал_заявок!$A$3:$A136,Журнал_заявок!$D$3:$D136)</f>
        <v>#N/A</v>
      </c>
      <c r="V119" s="27" t="e">
        <f aca="false">LOOKUP(Журнал_образцов!$A119,Журнал_заявок!$A$3:$A3673,Журнал_заявок!$L$3:$L3673)</f>
        <v>#N/A</v>
      </c>
      <c r="W119" s="40" t="e">
        <f aca="false">CONCATENATE(G119,H119," ",IF(A119=A120,IF(F119=F120," ",F119),F119)," ",I119,J119,", ")</f>
        <v>#N/A</v>
      </c>
      <c r="X119" s="41" t="e">
        <f aca="false">W119&amp;IF(Журнал_образцов!A119=Журнал_образцов!A118,Журнал_образцов!X118,)</f>
        <v>#N/A</v>
      </c>
    </row>
    <row r="120" customFormat="false" ht="15" hidden="false" customHeight="false" outlineLevel="0" collapsed="false">
      <c r="A120" s="10"/>
      <c r="B120" s="24" t="n">
        <f aca="false">IF(Журнал_образцов!A120=Журнал_образцов!A119,Журнал_образцов!B119,0)+1</f>
        <v>116</v>
      </c>
      <c r="C120" s="25" t="str">
        <f aca="false">CONCATENATE(Журнал_образцов!A120,"-",TEXT(Журнал_образцов!B120,"00"))</f>
        <v>-116</v>
      </c>
      <c r="D120" s="26" t="e">
        <f aca="false">LOOKUP(Журнал_образцов!A161,Журнал_заявок!A$3:A178,Журнал_заявок!B$3:B178)</f>
        <v>#N/A</v>
      </c>
      <c r="E120" s="26" t="e">
        <f aca="false">LOOKUP(Журнал_образцов!A161,Журнал_заявок!$A$3:$A178,Журнал_заявок!H$3:H178)</f>
        <v>#N/A</v>
      </c>
      <c r="J120" s="26" t="e">
        <f aca="false">LOOKUP(Журнал_образцов!F120,справочник!K$2:K519,справочник!L$2:L519)</f>
        <v>#N/A</v>
      </c>
      <c r="L120" s="27" t="s">
        <v>649</v>
      </c>
      <c r="M120" s="27" t="e">
        <f aca="false">LOOKUP(Журнал_образцов!$A120,Журнал_заявок!A$3:$A137,Журнал_заявок!J$3:J137)</f>
        <v>#N/A</v>
      </c>
      <c r="N120" s="27" t="e">
        <f aca="false">LOOKUP(Журнал_образцов!$A120,Журнал_заявок!$A$3:B137,Журнал_заявок!K$3:K137)</f>
        <v>#N/A</v>
      </c>
      <c r="U120" s="27" t="e">
        <f aca="false">LOOKUP(Журнал_образцов!$A120,Журнал_заявок!$A$3:$A137,Журнал_заявок!$D$3:$D137)</f>
        <v>#N/A</v>
      </c>
      <c r="V120" s="27" t="e">
        <f aca="false">LOOKUP(Журнал_образцов!$A120,Журнал_заявок!$A$3:$A3674,Журнал_заявок!$L$3:$L3674)</f>
        <v>#N/A</v>
      </c>
      <c r="W120" s="40" t="e">
        <f aca="false">CONCATENATE(G120,H120," ",IF(A120=A121,IF(F120=F121," ",F120),F120)," ",I120,J120,", ")</f>
        <v>#N/A</v>
      </c>
      <c r="X120" s="41" t="e">
        <f aca="false">W120&amp;IF(Журнал_образцов!A120=Журнал_образцов!A119,Журнал_образцов!X119,)</f>
        <v>#N/A</v>
      </c>
    </row>
    <row r="121" customFormat="false" ht="15" hidden="false" customHeight="false" outlineLevel="0" collapsed="false">
      <c r="A121" s="10"/>
      <c r="B121" s="24" t="n">
        <f aca="false">IF(Журнал_образцов!A121=Журнал_образцов!A120,Журнал_образцов!B120,0)+1</f>
        <v>117</v>
      </c>
      <c r="C121" s="25" t="str">
        <f aca="false">CONCATENATE(Журнал_образцов!A121,"-",TEXT(Журнал_образцов!B121,"00"))</f>
        <v>-117</v>
      </c>
      <c r="D121" s="26" t="e">
        <f aca="false">LOOKUP(Журнал_образцов!A162,Журнал_заявок!A$3:A179,Журнал_заявок!B$3:B179)</f>
        <v>#N/A</v>
      </c>
      <c r="E121" s="26" t="e">
        <f aca="false">LOOKUP(Журнал_образцов!A162,Журнал_заявок!$A$3:$A179,Журнал_заявок!H$3:H179)</f>
        <v>#N/A</v>
      </c>
      <c r="J121" s="26" t="e">
        <f aca="false">LOOKUP(Журнал_образцов!F121,справочник!K$2:K520,справочник!L$2:L520)</f>
        <v>#N/A</v>
      </c>
      <c r="L121" s="27" t="s">
        <v>649</v>
      </c>
      <c r="M121" s="27" t="e">
        <f aca="false">LOOKUP(Журнал_образцов!$A121,Журнал_заявок!A$3:$A138,Журнал_заявок!J$3:J138)</f>
        <v>#N/A</v>
      </c>
      <c r="N121" s="27" t="e">
        <f aca="false">LOOKUP(Журнал_образцов!$A121,Журнал_заявок!$A$3:B138,Журнал_заявок!K$3:K138)</f>
        <v>#N/A</v>
      </c>
      <c r="U121" s="27" t="e">
        <f aca="false">LOOKUP(Журнал_образцов!$A121,Журнал_заявок!$A$3:$A138,Журнал_заявок!$D$3:$D138)</f>
        <v>#N/A</v>
      </c>
      <c r="V121" s="27" t="e">
        <f aca="false">LOOKUP(Журнал_образцов!$A121,Журнал_заявок!$A$3:$A3675,Журнал_заявок!$L$3:$L3675)</f>
        <v>#N/A</v>
      </c>
      <c r="W121" s="40" t="e">
        <f aca="false">CONCATENATE(G121,H121," ",IF(A121=A122,IF(F121=F122," ",F121),F121)," ",I121,J121,", ")</f>
        <v>#N/A</v>
      </c>
      <c r="X121" s="41" t="e">
        <f aca="false">W121&amp;IF(Журнал_образцов!A121=Журнал_образцов!A120,Журнал_образцов!X120,)</f>
        <v>#N/A</v>
      </c>
    </row>
    <row r="122" customFormat="false" ht="15" hidden="false" customHeight="false" outlineLevel="0" collapsed="false">
      <c r="A122" s="10"/>
      <c r="B122" s="24" t="n">
        <f aca="false">IF(Журнал_образцов!A122=Журнал_образцов!A121,Журнал_образцов!B121,0)+1</f>
        <v>118</v>
      </c>
      <c r="C122" s="25" t="str">
        <f aca="false">CONCATENATE(Журнал_образцов!A122,"-",TEXT(Журнал_образцов!B122,"00"))</f>
        <v>-118</v>
      </c>
      <c r="D122" s="26" t="e">
        <f aca="false">LOOKUP(Журнал_образцов!A163,Журнал_заявок!A$3:A180,Журнал_заявок!B$3:B180)</f>
        <v>#N/A</v>
      </c>
      <c r="E122" s="26" t="e">
        <f aca="false">LOOKUP(Журнал_образцов!A163,Журнал_заявок!$A$3:$A180,Журнал_заявок!H$3:H180)</f>
        <v>#N/A</v>
      </c>
      <c r="J122" s="26" t="e">
        <f aca="false">LOOKUP(Журнал_образцов!F122,справочник!K$2:K521,справочник!L$2:L521)</f>
        <v>#N/A</v>
      </c>
      <c r="L122" s="27" t="s">
        <v>649</v>
      </c>
      <c r="M122" s="27" t="e">
        <f aca="false">LOOKUP(Журнал_образцов!$A122,Журнал_заявок!A$3:$A139,Журнал_заявок!J$3:J139)</f>
        <v>#N/A</v>
      </c>
      <c r="N122" s="27" t="e">
        <f aca="false">LOOKUP(Журнал_образцов!$A122,Журнал_заявок!$A$3:B139,Журнал_заявок!K$3:K139)</f>
        <v>#N/A</v>
      </c>
      <c r="U122" s="27" t="e">
        <f aca="false">LOOKUP(Журнал_образцов!$A122,Журнал_заявок!$A$3:$A139,Журнал_заявок!$D$3:$D139)</f>
        <v>#N/A</v>
      </c>
      <c r="V122" s="27" t="e">
        <f aca="false">LOOKUP(Журнал_образцов!$A122,Журнал_заявок!$A$3:$A3676,Журнал_заявок!$L$3:$L3676)</f>
        <v>#N/A</v>
      </c>
      <c r="W122" s="40" t="e">
        <f aca="false">CONCATENATE(G122,H122," ",IF(A122=A123,IF(F122=F123," ",F122),F122)," ",I122,J122,", ")</f>
        <v>#N/A</v>
      </c>
      <c r="X122" s="41" t="e">
        <f aca="false">W122&amp;IF(Журнал_образцов!A122=Журнал_образцов!A121,Журнал_образцов!X121,)</f>
        <v>#N/A</v>
      </c>
    </row>
    <row r="123" customFormat="false" ht="15" hidden="false" customHeight="false" outlineLevel="0" collapsed="false">
      <c r="A123" s="10"/>
      <c r="B123" s="24" t="n">
        <f aca="false">IF(Журнал_образцов!A123=Журнал_образцов!A122,Журнал_образцов!B122,0)+1</f>
        <v>119</v>
      </c>
      <c r="C123" s="25" t="str">
        <f aca="false">CONCATENATE(Журнал_образцов!A123,"-",TEXT(Журнал_образцов!B123,"00"))</f>
        <v>-119</v>
      </c>
      <c r="D123" s="26" t="e">
        <f aca="false">LOOKUP(Журнал_образцов!A164,Журнал_заявок!A$3:A181,Журнал_заявок!B$3:B181)</f>
        <v>#N/A</v>
      </c>
      <c r="E123" s="26" t="e">
        <f aca="false">LOOKUP(Журнал_образцов!A164,Журнал_заявок!$A$3:$A181,Журнал_заявок!H$3:H181)</f>
        <v>#N/A</v>
      </c>
      <c r="J123" s="26" t="e">
        <f aca="false">LOOKUP(Журнал_образцов!F123,справочник!K$2:K522,справочник!L$2:L522)</f>
        <v>#N/A</v>
      </c>
      <c r="L123" s="27" t="s">
        <v>649</v>
      </c>
      <c r="M123" s="27" t="e">
        <f aca="false">LOOKUP(Журнал_образцов!$A123,Журнал_заявок!A$3:$A140,Журнал_заявок!J$3:J140)</f>
        <v>#N/A</v>
      </c>
      <c r="N123" s="27" t="e">
        <f aca="false">LOOKUP(Журнал_образцов!$A123,Журнал_заявок!$A$3:B140,Журнал_заявок!K$3:K140)</f>
        <v>#N/A</v>
      </c>
      <c r="U123" s="27" t="e">
        <f aca="false">LOOKUP(Журнал_образцов!$A123,Журнал_заявок!$A$3:$A140,Журнал_заявок!$D$3:$D140)</f>
        <v>#N/A</v>
      </c>
      <c r="V123" s="27" t="e">
        <f aca="false">LOOKUP(Журнал_образцов!$A123,Журнал_заявок!$A$3:$A3677,Журнал_заявок!$L$3:$L3677)</f>
        <v>#N/A</v>
      </c>
      <c r="W123" s="40" t="e">
        <f aca="false">CONCATENATE(G123,H123," ",IF(A123=A124,IF(F123=F124," ",F123),F123)," ",I123,J123,", ")</f>
        <v>#N/A</v>
      </c>
      <c r="X123" s="41" t="e">
        <f aca="false">W123&amp;IF(Журнал_образцов!A123=Журнал_образцов!A122,Журнал_образцов!X122,)</f>
        <v>#N/A</v>
      </c>
    </row>
    <row r="124" customFormat="false" ht="15" hidden="false" customHeight="false" outlineLevel="0" collapsed="false">
      <c r="A124" s="10"/>
      <c r="B124" s="24" t="n">
        <f aca="false">IF(Журнал_образцов!A124=Журнал_образцов!A123,Журнал_образцов!B123,0)+1</f>
        <v>120</v>
      </c>
      <c r="C124" s="25" t="str">
        <f aca="false">CONCATENATE(Журнал_образцов!A124,"-",TEXT(Журнал_образцов!B124,"00"))</f>
        <v>-120</v>
      </c>
      <c r="D124" s="26" t="e">
        <f aca="false">LOOKUP(Журнал_образцов!A165,Журнал_заявок!A$3:A182,Журнал_заявок!B$3:B182)</f>
        <v>#N/A</v>
      </c>
      <c r="E124" s="26" t="e">
        <f aca="false">LOOKUP(Журнал_образцов!A165,Журнал_заявок!$A$3:$A182,Журнал_заявок!H$3:H182)</f>
        <v>#N/A</v>
      </c>
      <c r="J124" s="26" t="e">
        <f aca="false">LOOKUP(Журнал_образцов!F124,справочник!K$2:K523,справочник!L$2:L523)</f>
        <v>#N/A</v>
      </c>
      <c r="L124" s="27" t="s">
        <v>649</v>
      </c>
      <c r="M124" s="27" t="e">
        <f aca="false">LOOKUP(Журнал_образцов!$A124,Журнал_заявок!A$3:$A141,Журнал_заявок!J$3:J141)</f>
        <v>#N/A</v>
      </c>
      <c r="N124" s="27" t="e">
        <f aca="false">LOOKUP(Журнал_образцов!$A124,Журнал_заявок!$A$3:B141,Журнал_заявок!K$3:K141)</f>
        <v>#N/A</v>
      </c>
      <c r="U124" s="27" t="e">
        <f aca="false">LOOKUP(Журнал_образцов!$A124,Журнал_заявок!$A$3:$A141,Журнал_заявок!$D$3:$D141)</f>
        <v>#N/A</v>
      </c>
      <c r="V124" s="27" t="e">
        <f aca="false">LOOKUP(Журнал_образцов!$A124,Журнал_заявок!$A$3:$A3678,Журнал_заявок!$L$3:$L3678)</f>
        <v>#N/A</v>
      </c>
      <c r="W124" s="40" t="e">
        <f aca="false">CONCATENATE(G124,H124," ",IF(A124=A125,IF(F124=F125," ",F124),F124)," ",I124,J124,", ")</f>
        <v>#N/A</v>
      </c>
      <c r="X124" s="41" t="e">
        <f aca="false">W124&amp;IF(Журнал_образцов!A124=Журнал_образцов!A123,Журнал_образцов!X123,)</f>
        <v>#N/A</v>
      </c>
    </row>
    <row r="125" customFormat="false" ht="15" hidden="false" customHeight="false" outlineLevel="0" collapsed="false">
      <c r="A125" s="10"/>
      <c r="B125" s="24" t="n">
        <f aca="false">IF(Журнал_образцов!A125=Журнал_образцов!A124,Журнал_образцов!B124,0)+1</f>
        <v>121</v>
      </c>
      <c r="C125" s="25" t="str">
        <f aca="false">CONCATENATE(Журнал_образцов!A125,"-",TEXT(Журнал_образцов!B125,"00"))</f>
        <v>-121</v>
      </c>
      <c r="D125" s="26" t="e">
        <f aca="false">LOOKUP(Журнал_образцов!A166,Журнал_заявок!A$3:A183,Журнал_заявок!B$3:B183)</f>
        <v>#N/A</v>
      </c>
      <c r="E125" s="26" t="e">
        <f aca="false">LOOKUP(Журнал_образцов!A166,Журнал_заявок!$A$3:$A183,Журнал_заявок!H$3:H183)</f>
        <v>#N/A</v>
      </c>
      <c r="J125" s="26" t="e">
        <f aca="false">LOOKUP(Журнал_образцов!F125,справочник!K$2:K524,справочник!L$2:L524)</f>
        <v>#N/A</v>
      </c>
      <c r="L125" s="27" t="s">
        <v>649</v>
      </c>
      <c r="M125" s="27" t="e">
        <f aca="false">LOOKUP(Журнал_образцов!$A125,Журнал_заявок!A$3:$A142,Журнал_заявок!J$3:J142)</f>
        <v>#N/A</v>
      </c>
      <c r="N125" s="27" t="e">
        <f aca="false">LOOKUP(Журнал_образцов!$A125,Журнал_заявок!$A$3:B142,Журнал_заявок!K$3:K142)</f>
        <v>#N/A</v>
      </c>
      <c r="U125" s="27" t="e">
        <f aca="false">LOOKUP(Журнал_образцов!$A125,Журнал_заявок!$A$3:$A142,Журнал_заявок!$D$3:$D142)</f>
        <v>#N/A</v>
      </c>
      <c r="V125" s="27" t="e">
        <f aca="false">LOOKUP(Журнал_образцов!$A125,Журнал_заявок!$A$3:$A3679,Журнал_заявок!$L$3:$L3679)</f>
        <v>#N/A</v>
      </c>
      <c r="W125" s="40" t="e">
        <f aca="false">CONCATENATE(G125,H125," ",IF(A125=A126,IF(F125=F126," ",F125),F125)," ",I125,J125,", ")</f>
        <v>#N/A</v>
      </c>
      <c r="X125" s="41" t="e">
        <f aca="false">W125&amp;IF(Журнал_образцов!A125=Журнал_образцов!A124,Журнал_образцов!X124,)</f>
        <v>#N/A</v>
      </c>
    </row>
    <row r="126" customFormat="false" ht="15" hidden="false" customHeight="false" outlineLevel="0" collapsed="false">
      <c r="A126" s="10"/>
      <c r="B126" s="24" t="n">
        <f aca="false">IF(Журнал_образцов!A126=Журнал_образцов!A125,Журнал_образцов!B125,0)+1</f>
        <v>122</v>
      </c>
      <c r="C126" s="25" t="str">
        <f aca="false">CONCATENATE(Журнал_образцов!A126,"-",TEXT(Журнал_образцов!B126,"00"))</f>
        <v>-122</v>
      </c>
      <c r="D126" s="26" t="e">
        <f aca="false">LOOKUP(Журнал_образцов!A167,Журнал_заявок!A$3:A184,Журнал_заявок!B$3:B184)</f>
        <v>#N/A</v>
      </c>
      <c r="E126" s="26" t="e">
        <f aca="false">LOOKUP(Журнал_образцов!A167,Журнал_заявок!$A$3:$A184,Журнал_заявок!H$3:H184)</f>
        <v>#N/A</v>
      </c>
      <c r="J126" s="26" t="e">
        <f aca="false">LOOKUP(Журнал_образцов!F126,справочник!K$2:K525,справочник!L$2:L525)</f>
        <v>#N/A</v>
      </c>
      <c r="L126" s="27" t="s">
        <v>649</v>
      </c>
      <c r="M126" s="27" t="e">
        <f aca="false">LOOKUP(Журнал_образцов!$A126,Журнал_заявок!A$3:$A143,Журнал_заявок!J$3:J143)</f>
        <v>#N/A</v>
      </c>
      <c r="N126" s="27" t="e">
        <f aca="false">LOOKUP(Журнал_образцов!$A126,Журнал_заявок!$A$3:B143,Журнал_заявок!K$3:K143)</f>
        <v>#N/A</v>
      </c>
      <c r="U126" s="27" t="e">
        <f aca="false">LOOKUP(Журнал_образцов!$A126,Журнал_заявок!$A$3:$A143,Журнал_заявок!$D$3:$D143)</f>
        <v>#N/A</v>
      </c>
      <c r="V126" s="27" t="e">
        <f aca="false">LOOKUP(Журнал_образцов!$A126,Журнал_заявок!$A$3:$A3680,Журнал_заявок!$L$3:$L3680)</f>
        <v>#N/A</v>
      </c>
      <c r="W126" s="40" t="e">
        <f aca="false">CONCATENATE(G126,H126," ",IF(A126=A127,IF(F126=F127," ",F126),F126)," ",I126,J126,", ")</f>
        <v>#N/A</v>
      </c>
      <c r="X126" s="41" t="e">
        <f aca="false">W126&amp;IF(Журнал_образцов!A126=Журнал_образцов!A125,Журнал_образцов!X125,)</f>
        <v>#N/A</v>
      </c>
    </row>
    <row r="127" customFormat="false" ht="15" hidden="false" customHeight="false" outlineLevel="0" collapsed="false">
      <c r="A127" s="10"/>
      <c r="B127" s="24" t="n">
        <f aca="false">IF(Журнал_образцов!A127=Журнал_образцов!A126,Журнал_образцов!B126,0)+1</f>
        <v>123</v>
      </c>
      <c r="C127" s="25" t="str">
        <f aca="false">CONCATENATE(Журнал_образцов!A127,"-",TEXT(Журнал_образцов!B127,"00"))</f>
        <v>-123</v>
      </c>
      <c r="D127" s="26" t="e">
        <f aca="false">LOOKUP(Журнал_образцов!A168,Журнал_заявок!A$3:A185,Журнал_заявок!B$3:B185)</f>
        <v>#N/A</v>
      </c>
      <c r="E127" s="26" t="e">
        <f aca="false">LOOKUP(Журнал_образцов!A168,Журнал_заявок!$A$3:$A185,Журнал_заявок!H$3:H185)</f>
        <v>#N/A</v>
      </c>
      <c r="J127" s="26" t="e">
        <f aca="false">LOOKUP(Журнал_образцов!F127,справочник!K$2:K526,справочник!L$2:L526)</f>
        <v>#N/A</v>
      </c>
      <c r="L127" s="27" t="s">
        <v>649</v>
      </c>
      <c r="M127" s="27" t="e">
        <f aca="false">LOOKUP(Журнал_образцов!$A127,Журнал_заявок!A$3:$A144,Журнал_заявок!J$3:J144)</f>
        <v>#N/A</v>
      </c>
      <c r="N127" s="27" t="e">
        <f aca="false">LOOKUP(Журнал_образцов!$A127,Журнал_заявок!$A$3:B144,Журнал_заявок!K$3:K144)</f>
        <v>#N/A</v>
      </c>
      <c r="U127" s="27" t="e">
        <f aca="false">LOOKUP(Журнал_образцов!$A127,Журнал_заявок!$A$3:$A144,Журнал_заявок!$D$3:$D144)</f>
        <v>#N/A</v>
      </c>
      <c r="V127" s="27" t="e">
        <f aca="false">LOOKUP(Журнал_образцов!$A127,Журнал_заявок!$A$3:$A3681,Журнал_заявок!$L$3:$L3681)</f>
        <v>#N/A</v>
      </c>
      <c r="W127" s="40" t="e">
        <f aca="false">CONCATENATE(G127,H127," ",IF(A127=A128,IF(F127=F128," ",F127),F127)," ",I127,J127,", ")</f>
        <v>#N/A</v>
      </c>
      <c r="X127" s="41" t="e">
        <f aca="false">W127&amp;IF(Журнал_образцов!A127=Журнал_образцов!A126,Журнал_образцов!X126,)</f>
        <v>#N/A</v>
      </c>
    </row>
    <row r="128" customFormat="false" ht="15" hidden="false" customHeight="false" outlineLevel="0" collapsed="false">
      <c r="A128" s="10"/>
      <c r="B128" s="24" t="n">
        <f aca="false">IF(Журнал_образцов!A128=Журнал_образцов!A127,Журнал_образцов!B127,0)+1</f>
        <v>124</v>
      </c>
      <c r="C128" s="25" t="str">
        <f aca="false">CONCATENATE(Журнал_образцов!A128,"-",TEXT(Журнал_образцов!B128,"00"))</f>
        <v>-124</v>
      </c>
      <c r="D128" s="26" t="e">
        <f aca="false">LOOKUP(Журнал_образцов!A169,Журнал_заявок!A$3:A186,Журнал_заявок!B$3:B186)</f>
        <v>#N/A</v>
      </c>
      <c r="E128" s="26" t="e">
        <f aca="false">LOOKUP(Журнал_образцов!A169,Журнал_заявок!$A$3:$A186,Журнал_заявок!H$3:H186)</f>
        <v>#N/A</v>
      </c>
      <c r="J128" s="26" t="e">
        <f aca="false">LOOKUP(Журнал_образцов!F128,справочник!K$2:K527,справочник!L$2:L527)</f>
        <v>#N/A</v>
      </c>
      <c r="L128" s="27" t="s">
        <v>649</v>
      </c>
      <c r="M128" s="27" t="e">
        <f aca="false">LOOKUP(Журнал_образцов!$A128,Журнал_заявок!A$3:$A145,Журнал_заявок!J$3:J145)</f>
        <v>#N/A</v>
      </c>
      <c r="N128" s="27" t="e">
        <f aca="false">LOOKUP(Журнал_образцов!$A128,Журнал_заявок!$A$3:B145,Журнал_заявок!K$3:K145)</f>
        <v>#N/A</v>
      </c>
      <c r="U128" s="27" t="e">
        <f aca="false">LOOKUP(Журнал_образцов!$A128,Журнал_заявок!$A$3:$A145,Журнал_заявок!$D$3:$D145)</f>
        <v>#N/A</v>
      </c>
      <c r="V128" s="27" t="e">
        <f aca="false">LOOKUP(Журнал_образцов!$A128,Журнал_заявок!$A$3:$A3682,Журнал_заявок!$L$3:$L3682)</f>
        <v>#N/A</v>
      </c>
      <c r="W128" s="40" t="e">
        <f aca="false">CONCATENATE(G128,H128," ",IF(A128=A129,IF(F128=F129," ",F128),F128)," ",I128,J128,", ")</f>
        <v>#N/A</v>
      </c>
      <c r="X128" s="41" t="e">
        <f aca="false">W128&amp;IF(Журнал_образцов!A128=Журнал_образцов!A127,Журнал_образцов!X127,)</f>
        <v>#N/A</v>
      </c>
    </row>
    <row r="129" customFormat="false" ht="15" hidden="false" customHeight="false" outlineLevel="0" collapsed="false">
      <c r="A129" s="10"/>
      <c r="B129" s="24" t="n">
        <f aca="false">IF(Журнал_образцов!A129=Журнал_образцов!A128,Журнал_образцов!B128,0)+1</f>
        <v>125</v>
      </c>
      <c r="C129" s="25" t="str">
        <f aca="false">CONCATENATE(Журнал_образцов!A129,"-",TEXT(Журнал_образцов!B129,"00"))</f>
        <v>-125</v>
      </c>
      <c r="D129" s="26" t="e">
        <f aca="false">LOOKUP(Журнал_образцов!A170,Журнал_заявок!A$3:A187,Журнал_заявок!B$3:B187)</f>
        <v>#N/A</v>
      </c>
      <c r="E129" s="26" t="e">
        <f aca="false">LOOKUP(Журнал_образцов!A170,Журнал_заявок!$A$3:$A187,Журнал_заявок!H$3:H187)</f>
        <v>#N/A</v>
      </c>
      <c r="J129" s="26" t="e">
        <f aca="false">LOOKUP(Журнал_образцов!F129,справочник!K$2:K528,справочник!L$2:L528)</f>
        <v>#N/A</v>
      </c>
      <c r="L129" s="27" t="s">
        <v>649</v>
      </c>
      <c r="M129" s="27" t="e">
        <f aca="false">LOOKUP(Журнал_образцов!$A129,Журнал_заявок!A$3:$A146,Журнал_заявок!J$3:J146)</f>
        <v>#N/A</v>
      </c>
      <c r="N129" s="27" t="e">
        <f aca="false">LOOKUP(Журнал_образцов!$A129,Журнал_заявок!$A$3:B146,Журнал_заявок!K$3:K146)</f>
        <v>#N/A</v>
      </c>
      <c r="U129" s="27" t="e">
        <f aca="false">LOOKUP(Журнал_образцов!$A129,Журнал_заявок!$A$3:$A146,Журнал_заявок!$D$3:$D146)</f>
        <v>#N/A</v>
      </c>
      <c r="V129" s="27" t="e">
        <f aca="false">LOOKUP(Журнал_образцов!$A129,Журнал_заявок!$A$3:$A3683,Журнал_заявок!$L$3:$L3683)</f>
        <v>#N/A</v>
      </c>
      <c r="W129" s="40" t="e">
        <f aca="false">CONCATENATE(G129,H129," ",IF(A129=A130,IF(F129=F130," ",F129),F129)," ",I129,J129,", ")</f>
        <v>#N/A</v>
      </c>
      <c r="X129" s="41" t="e">
        <f aca="false">W129&amp;IF(Журнал_образцов!A129=Журнал_образцов!A128,Журнал_образцов!X128,)</f>
        <v>#N/A</v>
      </c>
    </row>
    <row r="130" customFormat="false" ht="15" hidden="false" customHeight="false" outlineLevel="0" collapsed="false">
      <c r="A130" s="10"/>
      <c r="B130" s="24" t="n">
        <f aca="false">IF(Журнал_образцов!A130=Журнал_образцов!A129,Журнал_образцов!B129,0)+1</f>
        <v>126</v>
      </c>
      <c r="C130" s="25" t="str">
        <f aca="false">CONCATENATE(Журнал_образцов!A130,"-",TEXT(Журнал_образцов!B130,"00"))</f>
        <v>-126</v>
      </c>
      <c r="D130" s="26" t="e">
        <f aca="false">LOOKUP(Журнал_образцов!A171,Журнал_заявок!A$3:A188,Журнал_заявок!B$3:B188)</f>
        <v>#N/A</v>
      </c>
      <c r="E130" s="26" t="e">
        <f aca="false">LOOKUP(Журнал_образцов!A171,Журнал_заявок!$A$3:$A188,Журнал_заявок!H$3:H188)</f>
        <v>#N/A</v>
      </c>
      <c r="J130" s="26" t="e">
        <f aca="false">LOOKUP(Журнал_образцов!F130,справочник!K$2:K529,справочник!L$2:L529)</f>
        <v>#N/A</v>
      </c>
      <c r="L130" s="27" t="s">
        <v>649</v>
      </c>
      <c r="M130" s="27" t="e">
        <f aca="false">LOOKUP(Журнал_образцов!$A130,Журнал_заявок!A$3:$A147,Журнал_заявок!J$3:J147)</f>
        <v>#N/A</v>
      </c>
      <c r="N130" s="27" t="e">
        <f aca="false">LOOKUP(Журнал_образцов!$A130,Журнал_заявок!$A$3:B147,Журнал_заявок!K$3:K147)</f>
        <v>#N/A</v>
      </c>
      <c r="U130" s="27" t="e">
        <f aca="false">LOOKUP(Журнал_образцов!$A130,Журнал_заявок!$A$3:$A147,Журнал_заявок!$D$3:$D147)</f>
        <v>#N/A</v>
      </c>
      <c r="V130" s="27" t="e">
        <f aca="false">LOOKUP(Журнал_образцов!$A130,Журнал_заявок!$A$3:$A3684,Журнал_заявок!$L$3:$L3684)</f>
        <v>#N/A</v>
      </c>
      <c r="W130" s="40" t="e">
        <f aca="false">CONCATENATE(G130,H130," ",IF(A130=A131,IF(F130=F131," ",F130),F130)," ",I130,J130,", ")</f>
        <v>#N/A</v>
      </c>
      <c r="X130" s="41" t="e">
        <f aca="false">W130&amp;IF(Журнал_образцов!A130=Журнал_образцов!A129,Журнал_образцов!X129,)</f>
        <v>#N/A</v>
      </c>
    </row>
    <row r="131" customFormat="false" ht="15" hidden="false" customHeight="false" outlineLevel="0" collapsed="false">
      <c r="A131" s="10"/>
      <c r="B131" s="24" t="n">
        <f aca="false">IF(Журнал_образцов!A131=Журнал_образцов!A130,Журнал_образцов!B130,0)+1</f>
        <v>127</v>
      </c>
      <c r="C131" s="25" t="str">
        <f aca="false">CONCATENATE(Журнал_образцов!A131,"-",TEXT(Журнал_образцов!B131,"00"))</f>
        <v>-127</v>
      </c>
      <c r="D131" s="26" t="e">
        <f aca="false">LOOKUP(Журнал_образцов!A172,Журнал_заявок!A$3:A189,Журнал_заявок!B$3:B189)</f>
        <v>#N/A</v>
      </c>
      <c r="E131" s="26" t="e">
        <f aca="false">LOOKUP(Журнал_образцов!A172,Журнал_заявок!$A$3:$A189,Журнал_заявок!H$3:H189)</f>
        <v>#N/A</v>
      </c>
      <c r="J131" s="26" t="e">
        <f aca="false">LOOKUP(Журнал_образцов!F131,справочник!K$2:K530,справочник!L$2:L530)</f>
        <v>#N/A</v>
      </c>
      <c r="L131" s="27" t="s">
        <v>649</v>
      </c>
      <c r="M131" s="27" t="e">
        <f aca="false">LOOKUP(Журнал_образцов!$A131,Журнал_заявок!A$3:$A148,Журнал_заявок!J$3:J148)</f>
        <v>#N/A</v>
      </c>
      <c r="N131" s="27" t="e">
        <f aca="false">LOOKUP(Журнал_образцов!$A131,Журнал_заявок!$A$3:B148,Журнал_заявок!K$3:K148)</f>
        <v>#N/A</v>
      </c>
      <c r="U131" s="27" t="e">
        <f aca="false">LOOKUP(Журнал_образцов!$A131,Журнал_заявок!$A$3:$A148,Журнал_заявок!$D$3:$D148)</f>
        <v>#N/A</v>
      </c>
      <c r="V131" s="27" t="e">
        <f aca="false">LOOKUP(Журнал_образцов!$A131,Журнал_заявок!$A$3:$A3685,Журнал_заявок!$L$3:$L3685)</f>
        <v>#N/A</v>
      </c>
      <c r="W131" s="40" t="e">
        <f aca="false">CONCATENATE(G131,H131," ",IF(A131=A132,IF(F131=F132," ",F131),F131)," ",I131,J131,", ")</f>
        <v>#N/A</v>
      </c>
      <c r="X131" s="41" t="e">
        <f aca="false">W131&amp;IF(Журнал_образцов!A131=Журнал_образцов!A130,Журнал_образцов!X130,)</f>
        <v>#N/A</v>
      </c>
    </row>
    <row r="132" customFormat="false" ht="15" hidden="false" customHeight="false" outlineLevel="0" collapsed="false">
      <c r="A132" s="10"/>
      <c r="B132" s="24" t="n">
        <f aca="false">IF(Журнал_образцов!A132=Журнал_образцов!A131,Журнал_образцов!B131,0)+1</f>
        <v>128</v>
      </c>
      <c r="C132" s="25" t="str">
        <f aca="false">CONCATENATE(Журнал_образцов!A132,"-",TEXT(Журнал_образцов!B132,"00"))</f>
        <v>-128</v>
      </c>
      <c r="D132" s="26" t="e">
        <f aca="false">LOOKUP(Журнал_образцов!A173,Журнал_заявок!A$3:A190,Журнал_заявок!B$3:B190)</f>
        <v>#N/A</v>
      </c>
      <c r="E132" s="26" t="e">
        <f aca="false">LOOKUP(Журнал_образцов!A173,Журнал_заявок!$A$3:$A190,Журнал_заявок!H$3:H190)</f>
        <v>#N/A</v>
      </c>
      <c r="J132" s="26" t="e">
        <f aca="false">LOOKUP(Журнал_образцов!F132,справочник!K$2:K531,справочник!L$2:L531)</f>
        <v>#N/A</v>
      </c>
      <c r="L132" s="27" t="s">
        <v>649</v>
      </c>
      <c r="M132" s="27" t="e">
        <f aca="false">LOOKUP(Журнал_образцов!$A132,Журнал_заявок!A$3:$A149,Журнал_заявок!J$3:J149)</f>
        <v>#N/A</v>
      </c>
      <c r="N132" s="27" t="e">
        <f aca="false">LOOKUP(Журнал_образцов!$A132,Журнал_заявок!$A$3:B149,Журнал_заявок!K$3:K149)</f>
        <v>#N/A</v>
      </c>
      <c r="U132" s="27" t="e">
        <f aca="false">LOOKUP(Журнал_образцов!$A132,Журнал_заявок!$A$3:$A149,Журнал_заявок!$D$3:$D149)</f>
        <v>#N/A</v>
      </c>
      <c r="V132" s="27" t="e">
        <f aca="false">LOOKUP(Журнал_образцов!$A132,Журнал_заявок!$A$3:$A3686,Журнал_заявок!$L$3:$L3686)</f>
        <v>#N/A</v>
      </c>
      <c r="W132" s="40" t="e">
        <f aca="false">CONCATENATE(G132,H132," ",IF(A132=A133,IF(F132=F133," ",F132),F132)," ",I132,J132,", ")</f>
        <v>#N/A</v>
      </c>
      <c r="X132" s="41" t="e">
        <f aca="false">W132&amp;IF(Журнал_образцов!A132=Журнал_образцов!A131,Журнал_образцов!X131,)</f>
        <v>#N/A</v>
      </c>
    </row>
    <row r="133" customFormat="false" ht="15" hidden="false" customHeight="false" outlineLevel="0" collapsed="false">
      <c r="A133" s="10"/>
      <c r="B133" s="24" t="n">
        <f aca="false">IF(Журнал_образцов!A133=Журнал_образцов!A132,Журнал_образцов!B132,0)+1</f>
        <v>129</v>
      </c>
      <c r="C133" s="25" t="str">
        <f aca="false">CONCATENATE(Журнал_образцов!A133,"-",TEXT(Журнал_образцов!B133,"00"))</f>
        <v>-129</v>
      </c>
      <c r="D133" s="26" t="e">
        <f aca="false">LOOKUP(Журнал_образцов!A174,Журнал_заявок!A$3:A191,Журнал_заявок!B$3:B191)</f>
        <v>#N/A</v>
      </c>
      <c r="E133" s="26" t="e">
        <f aca="false">LOOKUP(Журнал_образцов!A174,Журнал_заявок!$A$3:$A191,Журнал_заявок!H$3:H191)</f>
        <v>#N/A</v>
      </c>
      <c r="J133" s="26" t="e">
        <f aca="false">LOOKUP(Журнал_образцов!F133,справочник!K$2:K532,справочник!L$2:L532)</f>
        <v>#N/A</v>
      </c>
      <c r="L133" s="27" t="s">
        <v>649</v>
      </c>
      <c r="M133" s="27" t="e">
        <f aca="false">LOOKUP(Журнал_образцов!$A133,Журнал_заявок!A$3:$A150,Журнал_заявок!J$3:J150)</f>
        <v>#N/A</v>
      </c>
      <c r="N133" s="27" t="e">
        <f aca="false">LOOKUP(Журнал_образцов!$A133,Журнал_заявок!$A$3:B150,Журнал_заявок!K$3:K150)</f>
        <v>#N/A</v>
      </c>
      <c r="U133" s="27" t="e">
        <f aca="false">LOOKUP(Журнал_образцов!$A133,Журнал_заявок!$A$3:$A150,Журнал_заявок!$D$3:$D150)</f>
        <v>#N/A</v>
      </c>
      <c r="V133" s="27" t="e">
        <f aca="false">LOOKUP(Журнал_образцов!$A133,Журнал_заявок!$A$3:$A3687,Журнал_заявок!$L$3:$L3687)</f>
        <v>#N/A</v>
      </c>
      <c r="W133" s="40" t="e">
        <f aca="false">CONCATENATE(G133,H133," ",IF(A133=A134,IF(F133=F134," ",F133),F133)," ",I133,J133,", ")</f>
        <v>#N/A</v>
      </c>
      <c r="X133" s="41" t="e">
        <f aca="false">W133&amp;IF(Журнал_образцов!A133=Журнал_образцов!A132,Журнал_образцов!X132,)</f>
        <v>#N/A</v>
      </c>
    </row>
    <row r="134" customFormat="false" ht="15" hidden="false" customHeight="false" outlineLevel="0" collapsed="false">
      <c r="A134" s="10"/>
      <c r="B134" s="24" t="n">
        <f aca="false">IF(Журнал_образцов!A134=Журнал_образцов!A133,Журнал_образцов!B133,0)+1</f>
        <v>130</v>
      </c>
      <c r="C134" s="25" t="str">
        <f aca="false">CONCATENATE(Журнал_образцов!A134,"-",TEXT(Журнал_образцов!B134,"00"))</f>
        <v>-130</v>
      </c>
      <c r="D134" s="26" t="e">
        <f aca="false">LOOKUP(Журнал_образцов!A175,Журнал_заявок!A$3:A192,Журнал_заявок!B$3:B192)</f>
        <v>#N/A</v>
      </c>
      <c r="E134" s="26" t="e">
        <f aca="false">LOOKUP(Журнал_образцов!A175,Журнал_заявок!$A$3:$A192,Журнал_заявок!H$3:H192)</f>
        <v>#N/A</v>
      </c>
      <c r="J134" s="26" t="e">
        <f aca="false">LOOKUP(Журнал_образцов!F134,справочник!K$2:K533,справочник!L$2:L533)</f>
        <v>#N/A</v>
      </c>
      <c r="L134" s="27" t="s">
        <v>649</v>
      </c>
      <c r="M134" s="27" t="e">
        <f aca="false">LOOKUP(Журнал_образцов!$A134,Журнал_заявок!A$3:$A151,Журнал_заявок!J$3:J151)</f>
        <v>#N/A</v>
      </c>
      <c r="N134" s="27" t="e">
        <f aca="false">LOOKUP(Журнал_образцов!$A134,Журнал_заявок!$A$3:B151,Журнал_заявок!K$3:K151)</f>
        <v>#N/A</v>
      </c>
      <c r="U134" s="27" t="e">
        <f aca="false">LOOKUP(Журнал_образцов!$A134,Журнал_заявок!$A$3:$A151,Журнал_заявок!$D$3:$D151)</f>
        <v>#N/A</v>
      </c>
      <c r="V134" s="27" t="e">
        <f aca="false">LOOKUP(Журнал_образцов!$A134,Журнал_заявок!$A$3:$A3688,Журнал_заявок!$L$3:$L3688)</f>
        <v>#N/A</v>
      </c>
      <c r="W134" s="40" t="e">
        <f aca="false">CONCATENATE(G134,H134," ",IF(A134=A135,IF(F134=F135," ",F134),F134)," ",I134,J134,", ")</f>
        <v>#N/A</v>
      </c>
      <c r="X134" s="41" t="e">
        <f aca="false">W134&amp;IF(Журнал_образцов!A134=Журнал_образцов!A133,Журнал_образцов!X133,)</f>
        <v>#N/A</v>
      </c>
    </row>
    <row r="135" customFormat="false" ht="15" hidden="false" customHeight="false" outlineLevel="0" collapsed="false">
      <c r="A135" s="10"/>
      <c r="B135" s="24" t="n">
        <f aca="false">IF(Журнал_образцов!A135=Журнал_образцов!A134,Журнал_образцов!B134,0)+1</f>
        <v>131</v>
      </c>
      <c r="C135" s="25" t="str">
        <f aca="false">CONCATENATE(Журнал_образцов!A135,"-",TEXT(Журнал_образцов!B135,"00"))</f>
        <v>-131</v>
      </c>
      <c r="D135" s="26" t="e">
        <f aca="false">LOOKUP(Журнал_образцов!A176,Журнал_заявок!A$3:A193,Журнал_заявок!B$3:B193)</f>
        <v>#N/A</v>
      </c>
      <c r="E135" s="26" t="e">
        <f aca="false">LOOKUP(Журнал_образцов!A176,Журнал_заявок!$A$3:$A193,Журнал_заявок!H$3:H193)</f>
        <v>#N/A</v>
      </c>
      <c r="J135" s="26" t="e">
        <f aca="false">LOOKUP(Журнал_образцов!F135,справочник!K$2:K534,справочник!L$2:L534)</f>
        <v>#N/A</v>
      </c>
      <c r="L135" s="27" t="s">
        <v>649</v>
      </c>
      <c r="M135" s="27" t="e">
        <f aca="false">LOOKUP(Журнал_образцов!$A135,Журнал_заявок!A$3:$A152,Журнал_заявок!J$3:J152)</f>
        <v>#N/A</v>
      </c>
      <c r="N135" s="27" t="e">
        <f aca="false">LOOKUP(Журнал_образцов!$A135,Журнал_заявок!$A$3:B152,Журнал_заявок!K$3:K152)</f>
        <v>#N/A</v>
      </c>
      <c r="U135" s="27" t="e">
        <f aca="false">LOOKUP(Журнал_образцов!$A135,Журнал_заявок!$A$3:$A152,Журнал_заявок!$D$3:$D152)</f>
        <v>#N/A</v>
      </c>
      <c r="V135" s="27" t="e">
        <f aca="false">LOOKUP(Журнал_образцов!$A135,Журнал_заявок!$A$3:$A3689,Журнал_заявок!$L$3:$L3689)</f>
        <v>#N/A</v>
      </c>
      <c r="W135" s="40" t="e">
        <f aca="false">CONCATENATE(G135,H135," ",IF(A135=A136,IF(F135=F136," ",F135),F135)," ",I135,J135,", ")</f>
        <v>#N/A</v>
      </c>
      <c r="X135" s="41" t="e">
        <f aca="false">W135&amp;IF(Журнал_образцов!A135=Журнал_образцов!A134,Журнал_образцов!X134,)</f>
        <v>#N/A</v>
      </c>
    </row>
    <row r="136" customFormat="false" ht="15" hidden="false" customHeight="false" outlineLevel="0" collapsed="false">
      <c r="A136" s="10"/>
      <c r="B136" s="24" t="n">
        <f aca="false">IF(Журнал_образцов!A136=Журнал_образцов!A135,Журнал_образцов!B135,0)+1</f>
        <v>132</v>
      </c>
      <c r="C136" s="25" t="str">
        <f aca="false">CONCATENATE(Журнал_образцов!A136,"-",TEXT(Журнал_образцов!B136,"00"))</f>
        <v>-132</v>
      </c>
      <c r="D136" s="26" t="e">
        <f aca="false">LOOKUP(Журнал_образцов!A177,Журнал_заявок!A$3:A194,Журнал_заявок!B$3:B194)</f>
        <v>#N/A</v>
      </c>
      <c r="E136" s="26" t="e">
        <f aca="false">LOOKUP(Журнал_образцов!A177,Журнал_заявок!$A$3:$A194,Журнал_заявок!H$3:H194)</f>
        <v>#N/A</v>
      </c>
      <c r="J136" s="26" t="e">
        <f aca="false">LOOKUP(Журнал_образцов!F136,справочник!K$2:K535,справочник!L$2:L535)</f>
        <v>#N/A</v>
      </c>
      <c r="L136" s="27" t="s">
        <v>649</v>
      </c>
      <c r="M136" s="27" t="e">
        <f aca="false">LOOKUP(Журнал_образцов!$A136,Журнал_заявок!A$3:$A153,Журнал_заявок!J$3:J153)</f>
        <v>#N/A</v>
      </c>
      <c r="N136" s="27" t="e">
        <f aca="false">LOOKUP(Журнал_образцов!$A136,Журнал_заявок!$A$3:B153,Журнал_заявок!K$3:K153)</f>
        <v>#N/A</v>
      </c>
      <c r="U136" s="27" t="e">
        <f aca="false">LOOKUP(Журнал_образцов!$A136,Журнал_заявок!$A$3:$A153,Журнал_заявок!$D$3:$D153)</f>
        <v>#N/A</v>
      </c>
      <c r="V136" s="27" t="e">
        <f aca="false">LOOKUP(Журнал_образцов!$A136,Журнал_заявок!$A$3:$A3690,Журнал_заявок!$L$3:$L3690)</f>
        <v>#N/A</v>
      </c>
      <c r="W136" s="40" t="e">
        <f aca="false">CONCATENATE(G136,H136," ",IF(A136=A137,IF(F136=F137," ",F136),F136)," ",I136,J136,", ")</f>
        <v>#N/A</v>
      </c>
      <c r="X136" s="41" t="e">
        <f aca="false">W136&amp;IF(Журнал_образцов!A136=Журнал_образцов!A135,Журнал_образцов!X135,)</f>
        <v>#N/A</v>
      </c>
    </row>
    <row r="137" customFormat="false" ht="15" hidden="false" customHeight="false" outlineLevel="0" collapsed="false">
      <c r="A137" s="10"/>
      <c r="B137" s="24" t="n">
        <f aca="false">IF(Журнал_образцов!A137=Журнал_образцов!A136,Журнал_образцов!B136,0)+1</f>
        <v>133</v>
      </c>
      <c r="C137" s="25" t="str">
        <f aca="false">CONCATENATE(Журнал_образцов!A137,"-",TEXT(Журнал_образцов!B137,"00"))</f>
        <v>-133</v>
      </c>
      <c r="D137" s="26" t="e">
        <f aca="false">LOOKUP(Журнал_образцов!A178,Журнал_заявок!A$3:A195,Журнал_заявок!B$3:B195)</f>
        <v>#N/A</v>
      </c>
      <c r="E137" s="26" t="e">
        <f aca="false">LOOKUP(Журнал_образцов!A178,Журнал_заявок!$A$3:$A195,Журнал_заявок!H$3:H195)</f>
        <v>#N/A</v>
      </c>
      <c r="J137" s="26" t="e">
        <f aca="false">LOOKUP(Журнал_образцов!F137,справочник!K$2:K536,справочник!L$2:L536)</f>
        <v>#N/A</v>
      </c>
      <c r="L137" s="27" t="s">
        <v>649</v>
      </c>
      <c r="M137" s="27" t="e">
        <f aca="false">LOOKUP(Журнал_образцов!$A137,Журнал_заявок!A$3:$A154,Журнал_заявок!J$3:J154)</f>
        <v>#N/A</v>
      </c>
      <c r="N137" s="27" t="e">
        <f aca="false">LOOKUP(Журнал_образцов!$A137,Журнал_заявок!$A$3:B154,Журнал_заявок!K$3:K154)</f>
        <v>#N/A</v>
      </c>
      <c r="U137" s="27" t="e">
        <f aca="false">LOOKUP(Журнал_образцов!$A137,Журнал_заявок!$A$3:$A154,Журнал_заявок!$D$3:$D154)</f>
        <v>#N/A</v>
      </c>
      <c r="V137" s="27" t="e">
        <f aca="false">LOOKUP(Журнал_образцов!$A137,Журнал_заявок!$A$3:$A3691,Журнал_заявок!$L$3:$L3691)</f>
        <v>#N/A</v>
      </c>
      <c r="W137" s="40" t="e">
        <f aca="false">CONCATENATE(G137,H137," ",IF(A137=A138,IF(F137=F138," ",F137),F137)," ",I137,J137,", ")</f>
        <v>#N/A</v>
      </c>
      <c r="X137" s="41" t="e">
        <f aca="false">W137&amp;IF(Журнал_образцов!A137=Журнал_образцов!A136,Журнал_образцов!X136,)</f>
        <v>#N/A</v>
      </c>
    </row>
    <row r="138" customFormat="false" ht="15" hidden="false" customHeight="false" outlineLevel="0" collapsed="false">
      <c r="A138" s="10"/>
      <c r="B138" s="24" t="n">
        <f aca="false">IF(Журнал_образцов!A138=Журнал_образцов!A137,Журнал_образцов!B137,0)+1</f>
        <v>134</v>
      </c>
      <c r="C138" s="25" t="str">
        <f aca="false">CONCATENATE(Журнал_образцов!A138,"-",TEXT(Журнал_образцов!B138,"00"))</f>
        <v>-134</v>
      </c>
      <c r="D138" s="26" t="e">
        <f aca="false">LOOKUP(Журнал_образцов!A179,Журнал_заявок!A$3:A196,Журнал_заявок!B$3:B196)</f>
        <v>#N/A</v>
      </c>
      <c r="E138" s="26" t="e">
        <f aca="false">LOOKUP(Журнал_образцов!A179,Журнал_заявок!$A$3:$A196,Журнал_заявок!H$3:H196)</f>
        <v>#N/A</v>
      </c>
      <c r="J138" s="26" t="e">
        <f aca="false">LOOKUP(Журнал_образцов!F138,справочник!K$2:K537,справочник!L$2:L537)</f>
        <v>#N/A</v>
      </c>
      <c r="L138" s="27" t="s">
        <v>649</v>
      </c>
      <c r="M138" s="27" t="e">
        <f aca="false">LOOKUP(Журнал_образцов!$A138,Журнал_заявок!A$3:$A155,Журнал_заявок!J$3:J155)</f>
        <v>#N/A</v>
      </c>
      <c r="N138" s="27" t="e">
        <f aca="false">LOOKUP(Журнал_образцов!$A138,Журнал_заявок!$A$3:B155,Журнал_заявок!K$3:K155)</f>
        <v>#N/A</v>
      </c>
      <c r="U138" s="27" t="e">
        <f aca="false">LOOKUP(Журнал_образцов!$A138,Журнал_заявок!$A$3:$A155,Журнал_заявок!$D$3:$D155)</f>
        <v>#N/A</v>
      </c>
      <c r="V138" s="27" t="e">
        <f aca="false">LOOKUP(Журнал_образцов!$A138,Журнал_заявок!$A$3:$A3692,Журнал_заявок!$L$3:$L3692)</f>
        <v>#N/A</v>
      </c>
      <c r="W138" s="40" t="e">
        <f aca="false">CONCATENATE(G138,H138," ",IF(A138=A139,IF(F138=F139," ",F138),F138)," ",I138,J138,", ")</f>
        <v>#N/A</v>
      </c>
      <c r="X138" s="41" t="e">
        <f aca="false">W138&amp;IF(Журнал_образцов!A138=Журнал_образцов!A137,Журнал_образцов!X137,)</f>
        <v>#N/A</v>
      </c>
    </row>
    <row r="139" customFormat="false" ht="15" hidden="false" customHeight="false" outlineLevel="0" collapsed="false">
      <c r="A139" s="10"/>
      <c r="B139" s="24" t="n">
        <f aca="false">IF(Журнал_образцов!A139=Журнал_образцов!A138,Журнал_образцов!B138,0)+1</f>
        <v>135</v>
      </c>
      <c r="C139" s="25" t="str">
        <f aca="false">CONCATENATE(Журнал_образцов!A139,"-",TEXT(Журнал_образцов!B139,"00"))</f>
        <v>-135</v>
      </c>
      <c r="D139" s="26" t="e">
        <f aca="false">LOOKUP(Журнал_образцов!A180,Журнал_заявок!A$3:A197,Журнал_заявок!B$3:B197)</f>
        <v>#N/A</v>
      </c>
      <c r="E139" s="26" t="e">
        <f aca="false">LOOKUP(Журнал_образцов!A180,Журнал_заявок!$A$3:$A197,Журнал_заявок!H$3:H197)</f>
        <v>#N/A</v>
      </c>
      <c r="J139" s="26" t="e">
        <f aca="false">LOOKUP(Журнал_образцов!F139,справочник!K$2:K538,справочник!L$2:L538)</f>
        <v>#N/A</v>
      </c>
      <c r="L139" s="27" t="s">
        <v>649</v>
      </c>
      <c r="M139" s="27" t="e">
        <f aca="false">LOOKUP(Журнал_образцов!$A139,Журнал_заявок!A$3:$A156,Журнал_заявок!J$3:J156)</f>
        <v>#N/A</v>
      </c>
      <c r="N139" s="27" t="e">
        <f aca="false">LOOKUP(Журнал_образцов!$A139,Журнал_заявок!$A$3:B156,Журнал_заявок!K$3:K156)</f>
        <v>#N/A</v>
      </c>
      <c r="U139" s="27" t="e">
        <f aca="false">LOOKUP(Журнал_образцов!$A139,Журнал_заявок!$A$3:$A156,Журнал_заявок!$D$3:$D156)</f>
        <v>#N/A</v>
      </c>
      <c r="V139" s="27" t="e">
        <f aca="false">LOOKUP(Журнал_образцов!$A139,Журнал_заявок!$A$3:$A3693,Журнал_заявок!$L$3:$L3693)</f>
        <v>#N/A</v>
      </c>
      <c r="W139" s="40" t="e">
        <f aca="false">CONCATENATE(G139,H139," ",IF(A139=A140,IF(F139=F140," ",F139),F139)," ",I139,J139,", ")</f>
        <v>#N/A</v>
      </c>
      <c r="X139" s="41" t="e">
        <f aca="false">W139&amp;IF(Журнал_образцов!A139=Журнал_образцов!A138,Журнал_образцов!X138,)</f>
        <v>#N/A</v>
      </c>
    </row>
    <row r="140" customFormat="false" ht="15" hidden="false" customHeight="false" outlineLevel="0" collapsed="false">
      <c r="A140" s="10"/>
      <c r="B140" s="24" t="n">
        <f aca="false">IF(Журнал_образцов!A140=Журнал_образцов!A139,Журнал_образцов!B139,0)+1</f>
        <v>136</v>
      </c>
      <c r="C140" s="25" t="str">
        <f aca="false">CONCATENATE(Журнал_образцов!A140,"-",TEXT(Журнал_образцов!B140,"00"))</f>
        <v>-136</v>
      </c>
      <c r="D140" s="26" t="e">
        <f aca="false">LOOKUP(Журнал_образцов!A181,Журнал_заявок!A$3:A198,Журнал_заявок!B$3:B198)</f>
        <v>#N/A</v>
      </c>
      <c r="E140" s="26" t="e">
        <f aca="false">LOOKUP(Журнал_образцов!A181,Журнал_заявок!$A$3:$A198,Журнал_заявок!H$3:H198)</f>
        <v>#N/A</v>
      </c>
      <c r="J140" s="26" t="e">
        <f aca="false">LOOKUP(Журнал_образцов!F140,справочник!K$2:K539,справочник!L$2:L539)</f>
        <v>#N/A</v>
      </c>
      <c r="L140" s="27" t="s">
        <v>649</v>
      </c>
      <c r="M140" s="27" t="e">
        <f aca="false">LOOKUP(Журнал_образцов!$A140,Журнал_заявок!A$3:$A157,Журнал_заявок!J$3:J157)</f>
        <v>#N/A</v>
      </c>
      <c r="N140" s="27" t="e">
        <f aca="false">LOOKUP(Журнал_образцов!$A140,Журнал_заявок!$A$3:B157,Журнал_заявок!K$3:K157)</f>
        <v>#N/A</v>
      </c>
      <c r="U140" s="27" t="e">
        <f aca="false">LOOKUP(Журнал_образцов!$A140,Журнал_заявок!$A$3:$A157,Журнал_заявок!$D$3:$D157)</f>
        <v>#N/A</v>
      </c>
      <c r="V140" s="27" t="e">
        <f aca="false">LOOKUP(Журнал_образцов!$A140,Журнал_заявок!$A$3:$A3694,Журнал_заявок!$L$3:$L3694)</f>
        <v>#N/A</v>
      </c>
      <c r="W140" s="40" t="e">
        <f aca="false">CONCATENATE(G140,H140," ",IF(A140=A141,IF(F140=F141," ",F140),F140)," ",I140,J140,", ")</f>
        <v>#N/A</v>
      </c>
      <c r="X140" s="41" t="e">
        <f aca="false">W140&amp;IF(Журнал_образцов!A140=Журнал_образцов!A139,Журнал_образцов!X139,)</f>
        <v>#N/A</v>
      </c>
    </row>
    <row r="141" customFormat="false" ht="15" hidden="false" customHeight="false" outlineLevel="0" collapsed="false">
      <c r="A141" s="10"/>
      <c r="B141" s="24" t="n">
        <f aca="false">IF(Журнал_образцов!A141=Журнал_образцов!A140,Журнал_образцов!B140,0)+1</f>
        <v>137</v>
      </c>
      <c r="C141" s="25" t="str">
        <f aca="false">CONCATENATE(Журнал_образцов!A141,"-",TEXT(Журнал_образцов!B141,"00"))</f>
        <v>-137</v>
      </c>
      <c r="D141" s="26" t="e">
        <f aca="false">LOOKUP(Журнал_образцов!A182,Журнал_заявок!A$3:A199,Журнал_заявок!B$3:B199)</f>
        <v>#N/A</v>
      </c>
      <c r="E141" s="26" t="e">
        <f aca="false">LOOKUP(Журнал_образцов!A182,Журнал_заявок!$A$3:$A199,Журнал_заявок!H$3:H199)</f>
        <v>#N/A</v>
      </c>
      <c r="J141" s="26" t="e">
        <f aca="false">LOOKUP(Журнал_образцов!F141,справочник!K$2:K540,справочник!L$2:L540)</f>
        <v>#N/A</v>
      </c>
      <c r="L141" s="27" t="s">
        <v>649</v>
      </c>
      <c r="M141" s="27" t="e">
        <f aca="false">LOOKUP(Журнал_образцов!$A141,Журнал_заявок!A$3:$A158,Журнал_заявок!J$3:J158)</f>
        <v>#N/A</v>
      </c>
      <c r="N141" s="27" t="e">
        <f aca="false">LOOKUP(Журнал_образцов!$A141,Журнал_заявок!$A$3:B158,Журнал_заявок!K$3:K158)</f>
        <v>#N/A</v>
      </c>
      <c r="U141" s="27" t="e">
        <f aca="false">LOOKUP(Журнал_образцов!$A141,Журнал_заявок!$A$3:$A158,Журнал_заявок!$D$3:$D158)</f>
        <v>#N/A</v>
      </c>
      <c r="V141" s="27" t="e">
        <f aca="false">LOOKUP(Журнал_образцов!$A141,Журнал_заявок!$A$3:$A3695,Журнал_заявок!$L$3:$L3695)</f>
        <v>#N/A</v>
      </c>
      <c r="W141" s="40" t="e">
        <f aca="false">CONCATENATE(G141,H141," ",IF(A141=A142,IF(F141=F142," ",F141),F141)," ",I141,J141,", ")</f>
        <v>#N/A</v>
      </c>
      <c r="X141" s="41" t="e">
        <f aca="false">W141&amp;IF(Журнал_образцов!A141=Журнал_образцов!A140,Журнал_образцов!X140,)</f>
        <v>#N/A</v>
      </c>
    </row>
    <row r="142" customFormat="false" ht="15" hidden="false" customHeight="false" outlineLevel="0" collapsed="false">
      <c r="A142" s="10"/>
      <c r="B142" s="24" t="n">
        <f aca="false">IF(Журнал_образцов!A142=Журнал_образцов!A141,Журнал_образцов!B141,0)+1</f>
        <v>138</v>
      </c>
      <c r="C142" s="25" t="str">
        <f aca="false">CONCATENATE(Журнал_образцов!A142,"-",TEXT(Журнал_образцов!B142,"00"))</f>
        <v>-138</v>
      </c>
      <c r="D142" s="26" t="e">
        <f aca="false">LOOKUP(Журнал_образцов!A183,Журнал_заявок!A$3:A200,Журнал_заявок!B$3:B200)</f>
        <v>#N/A</v>
      </c>
      <c r="E142" s="26" t="e">
        <f aca="false">LOOKUP(Журнал_образцов!A183,Журнал_заявок!$A$3:$A200,Журнал_заявок!H$3:H200)</f>
        <v>#N/A</v>
      </c>
      <c r="J142" s="26" t="e">
        <f aca="false">LOOKUP(Журнал_образцов!F142,справочник!K$2:K541,справочник!L$2:L541)</f>
        <v>#N/A</v>
      </c>
      <c r="L142" s="27" t="s">
        <v>649</v>
      </c>
      <c r="M142" s="27" t="e">
        <f aca="false">LOOKUP(Журнал_образцов!$A142,Журнал_заявок!A$3:$A159,Журнал_заявок!J$3:J159)</f>
        <v>#N/A</v>
      </c>
      <c r="N142" s="27" t="e">
        <f aca="false">LOOKUP(Журнал_образцов!$A142,Журнал_заявок!$A$3:B159,Журнал_заявок!K$3:K159)</f>
        <v>#N/A</v>
      </c>
      <c r="U142" s="27" t="e">
        <f aca="false">LOOKUP(Журнал_образцов!$A142,Журнал_заявок!$A$3:$A159,Журнал_заявок!$D$3:$D159)</f>
        <v>#N/A</v>
      </c>
      <c r="V142" s="27" t="e">
        <f aca="false">LOOKUP(Журнал_образцов!$A142,Журнал_заявок!$A$3:$A3696,Журнал_заявок!$L$3:$L3696)</f>
        <v>#N/A</v>
      </c>
      <c r="W142" s="40" t="e">
        <f aca="false">CONCATENATE(G142,H142," ",IF(A142=A143,IF(F142=F143," ",F142),F142)," ",I142,J142,", ")</f>
        <v>#N/A</v>
      </c>
      <c r="X142" s="41" t="e">
        <f aca="false">W142&amp;IF(Журнал_образцов!A142=Журнал_образцов!A141,Журнал_образцов!X141,)</f>
        <v>#N/A</v>
      </c>
    </row>
    <row r="143" customFormat="false" ht="15" hidden="false" customHeight="false" outlineLevel="0" collapsed="false">
      <c r="A143" s="10"/>
      <c r="B143" s="24" t="n">
        <f aca="false">IF(Журнал_образцов!A143=Журнал_образцов!A142,Журнал_образцов!B142,0)+1</f>
        <v>139</v>
      </c>
      <c r="C143" s="25" t="str">
        <f aca="false">CONCATENATE(Журнал_образцов!A143,"-",TEXT(Журнал_образцов!B143,"00"))</f>
        <v>-139</v>
      </c>
      <c r="D143" s="26" t="e">
        <f aca="false">LOOKUP(Журнал_образцов!A184,Журнал_заявок!A$3:A201,Журнал_заявок!B$3:B201)</f>
        <v>#N/A</v>
      </c>
      <c r="E143" s="26" t="e">
        <f aca="false">LOOKUP(Журнал_образцов!A184,Журнал_заявок!$A$3:$A201,Журнал_заявок!H$3:H201)</f>
        <v>#N/A</v>
      </c>
      <c r="J143" s="26" t="e">
        <f aca="false">LOOKUP(Журнал_образцов!F143,справочник!K$2:K542,справочник!L$2:L542)</f>
        <v>#N/A</v>
      </c>
      <c r="L143" s="27" t="s">
        <v>649</v>
      </c>
      <c r="M143" s="27" t="e">
        <f aca="false">LOOKUP(Журнал_образцов!$A143,Журнал_заявок!A$3:$A160,Журнал_заявок!J$3:J160)</f>
        <v>#N/A</v>
      </c>
      <c r="N143" s="27" t="e">
        <f aca="false">LOOKUP(Журнал_образцов!$A143,Журнал_заявок!$A$3:B160,Журнал_заявок!K$3:K160)</f>
        <v>#N/A</v>
      </c>
      <c r="U143" s="27" t="e">
        <f aca="false">LOOKUP(Журнал_образцов!$A143,Журнал_заявок!$A$3:$A160,Журнал_заявок!$D$3:$D160)</f>
        <v>#N/A</v>
      </c>
      <c r="V143" s="27" t="e">
        <f aca="false">LOOKUP(Журнал_образцов!$A143,Журнал_заявок!$A$3:$A3697,Журнал_заявок!$L$3:$L3697)</f>
        <v>#N/A</v>
      </c>
      <c r="W143" s="40" t="e">
        <f aca="false">CONCATENATE(G143,H143," ",IF(A143=A144,IF(F143=F144," ",F143),F143)," ",I143,J143,", ")</f>
        <v>#N/A</v>
      </c>
      <c r="X143" s="41" t="e">
        <f aca="false">W143&amp;IF(Журнал_образцов!A143=Журнал_образцов!A142,Журнал_образцов!X142,)</f>
        <v>#N/A</v>
      </c>
    </row>
    <row r="144" customFormat="false" ht="15" hidden="false" customHeight="false" outlineLevel="0" collapsed="false">
      <c r="A144" s="10"/>
      <c r="B144" s="24" t="n">
        <f aca="false">IF(Журнал_образцов!A144=Журнал_образцов!A143,Журнал_образцов!B143,0)+1</f>
        <v>140</v>
      </c>
      <c r="C144" s="25" t="str">
        <f aca="false">CONCATENATE(Журнал_образцов!A144,"-",TEXT(Журнал_образцов!B144,"00"))</f>
        <v>-140</v>
      </c>
      <c r="D144" s="26" t="e">
        <f aca="false">LOOKUP(Журнал_образцов!A185,Журнал_заявок!A$3:A202,Журнал_заявок!B$3:B202)</f>
        <v>#N/A</v>
      </c>
      <c r="E144" s="26" t="e">
        <f aca="false">LOOKUP(Журнал_образцов!A185,Журнал_заявок!$A$3:$A202,Журнал_заявок!H$3:H202)</f>
        <v>#N/A</v>
      </c>
      <c r="J144" s="26" t="e">
        <f aca="false">LOOKUP(Журнал_образцов!F144,справочник!K$2:K543,справочник!L$2:L543)</f>
        <v>#N/A</v>
      </c>
      <c r="L144" s="27" t="s">
        <v>649</v>
      </c>
      <c r="M144" s="27" t="e">
        <f aca="false">LOOKUP(Журнал_образцов!$A144,Журнал_заявок!A$3:$A161,Журнал_заявок!J$3:J161)</f>
        <v>#N/A</v>
      </c>
      <c r="N144" s="27" t="e">
        <f aca="false">LOOKUP(Журнал_образцов!$A144,Журнал_заявок!$A$3:B161,Журнал_заявок!K$3:K161)</f>
        <v>#N/A</v>
      </c>
      <c r="U144" s="27" t="e">
        <f aca="false">LOOKUP(Журнал_образцов!$A144,Журнал_заявок!$A$3:$A161,Журнал_заявок!$D$3:$D161)</f>
        <v>#N/A</v>
      </c>
      <c r="V144" s="27" t="e">
        <f aca="false">LOOKUP(Журнал_образцов!$A144,Журнал_заявок!$A$3:$A3698,Журнал_заявок!$L$3:$L3698)</f>
        <v>#N/A</v>
      </c>
      <c r="W144" s="40" t="e">
        <f aca="false">CONCATENATE(G144,H144," ",IF(A144=A145,IF(F144=F145," ",F144),F144)," ",I144,J144,", ")</f>
        <v>#N/A</v>
      </c>
      <c r="X144" s="41" t="e">
        <f aca="false">W144&amp;IF(Журнал_образцов!A144=Журнал_образцов!A143,Журнал_образцов!X143,)</f>
        <v>#N/A</v>
      </c>
    </row>
    <row r="145" customFormat="false" ht="15" hidden="false" customHeight="false" outlineLevel="0" collapsed="false">
      <c r="A145" s="10"/>
      <c r="B145" s="24" t="n">
        <f aca="false">IF(Журнал_образцов!A145=Журнал_образцов!A144,Журнал_образцов!B144,0)+1</f>
        <v>141</v>
      </c>
      <c r="C145" s="25" t="str">
        <f aca="false">CONCATENATE(Журнал_образцов!A145,"-",TEXT(Журнал_образцов!B145,"00"))</f>
        <v>-141</v>
      </c>
      <c r="D145" s="26" t="e">
        <f aca="false">LOOKUP(Журнал_образцов!A186,Журнал_заявок!A$3:A203,Журнал_заявок!B$3:B203)</f>
        <v>#N/A</v>
      </c>
      <c r="E145" s="26" t="e">
        <f aca="false">LOOKUP(Журнал_образцов!A186,Журнал_заявок!$A$3:$A203,Журнал_заявок!H$3:H203)</f>
        <v>#N/A</v>
      </c>
      <c r="J145" s="26" t="e">
        <f aca="false">LOOKUP(Журнал_образцов!F145,справочник!K$2:K544,справочник!L$2:L544)</f>
        <v>#N/A</v>
      </c>
      <c r="L145" s="27" t="s">
        <v>649</v>
      </c>
      <c r="M145" s="27" t="e">
        <f aca="false">LOOKUP(Журнал_образцов!$A145,Журнал_заявок!A$3:$A162,Журнал_заявок!J$3:J162)</f>
        <v>#N/A</v>
      </c>
      <c r="N145" s="27" t="e">
        <f aca="false">LOOKUP(Журнал_образцов!$A145,Журнал_заявок!$A$3:B162,Журнал_заявок!K$3:K162)</f>
        <v>#N/A</v>
      </c>
      <c r="U145" s="27" t="e">
        <f aca="false">LOOKUP(Журнал_образцов!$A145,Журнал_заявок!$A$3:$A162,Журнал_заявок!$D$3:$D162)</f>
        <v>#N/A</v>
      </c>
      <c r="V145" s="27" t="e">
        <f aca="false">LOOKUP(Журнал_образцов!$A145,Журнал_заявок!$A$3:$A3699,Журнал_заявок!$L$3:$L3699)</f>
        <v>#N/A</v>
      </c>
      <c r="W145" s="40" t="e">
        <f aca="false">CONCATENATE(G145,H145," ",IF(A145=A146,IF(F145=F146," ",F145),F145)," ",I145,J145,", ")</f>
        <v>#N/A</v>
      </c>
      <c r="X145" s="41" t="e">
        <f aca="false">W145&amp;IF(Журнал_образцов!A145=Журнал_образцов!A144,Журнал_образцов!X144,)</f>
        <v>#N/A</v>
      </c>
    </row>
    <row r="146" customFormat="false" ht="15" hidden="false" customHeight="false" outlineLevel="0" collapsed="false">
      <c r="A146" s="10"/>
      <c r="B146" s="24" t="n">
        <f aca="false">IF(Журнал_образцов!A146=Журнал_образцов!A145,Журнал_образцов!B145,0)+1</f>
        <v>142</v>
      </c>
      <c r="C146" s="25" t="str">
        <f aca="false">CONCATENATE(Журнал_образцов!A146,"-",TEXT(Журнал_образцов!B146,"00"))</f>
        <v>-142</v>
      </c>
      <c r="D146" s="26" t="e">
        <f aca="false">LOOKUP(Журнал_образцов!A187,Журнал_заявок!A$3:A204,Журнал_заявок!B$3:B204)</f>
        <v>#N/A</v>
      </c>
      <c r="E146" s="26" t="e">
        <f aca="false">LOOKUP(Журнал_образцов!A187,Журнал_заявок!$A$3:$A204,Журнал_заявок!H$3:H204)</f>
        <v>#N/A</v>
      </c>
      <c r="J146" s="26" t="e">
        <f aca="false">LOOKUP(Журнал_образцов!F146,справочник!K$2:K545,справочник!L$2:L545)</f>
        <v>#N/A</v>
      </c>
      <c r="L146" s="27" t="s">
        <v>649</v>
      </c>
      <c r="M146" s="27" t="e">
        <f aca="false">LOOKUP(Журнал_образцов!$A146,Журнал_заявок!A$3:$A163,Журнал_заявок!J$3:J163)</f>
        <v>#N/A</v>
      </c>
      <c r="N146" s="27" t="e">
        <f aca="false">LOOKUP(Журнал_образцов!$A146,Журнал_заявок!$A$3:B163,Журнал_заявок!K$3:K163)</f>
        <v>#N/A</v>
      </c>
      <c r="U146" s="27" t="e">
        <f aca="false">LOOKUP(Журнал_образцов!$A146,Журнал_заявок!$A$3:$A163,Журнал_заявок!$D$3:$D163)</f>
        <v>#N/A</v>
      </c>
      <c r="V146" s="27" t="e">
        <f aca="false">LOOKUP(Журнал_образцов!$A146,Журнал_заявок!$A$3:$A3700,Журнал_заявок!$L$3:$L3700)</f>
        <v>#N/A</v>
      </c>
      <c r="W146" s="40" t="e">
        <f aca="false">CONCATENATE(G146,H146," ",IF(A146=A147,IF(F146=F147," ",F146),F146)," ",I146,J146,", ")</f>
        <v>#N/A</v>
      </c>
      <c r="X146" s="41" t="e">
        <f aca="false">W146&amp;IF(Журнал_образцов!A146=Журнал_образцов!A145,Журнал_образцов!X145,)</f>
        <v>#N/A</v>
      </c>
    </row>
    <row r="147" customFormat="false" ht="15" hidden="false" customHeight="false" outlineLevel="0" collapsed="false">
      <c r="A147" s="10"/>
      <c r="B147" s="24" t="n">
        <f aca="false">IF(Журнал_образцов!A147=Журнал_образцов!A146,Журнал_образцов!B146,0)+1</f>
        <v>143</v>
      </c>
      <c r="C147" s="25" t="str">
        <f aca="false">CONCATENATE(Журнал_образцов!A147,"-",TEXT(Журнал_образцов!B147,"00"))</f>
        <v>-143</v>
      </c>
      <c r="D147" s="26" t="e">
        <f aca="false">LOOKUP(Журнал_образцов!A188,Журнал_заявок!A$3:A205,Журнал_заявок!B$3:B205)</f>
        <v>#N/A</v>
      </c>
      <c r="E147" s="26" t="e">
        <f aca="false">LOOKUP(Журнал_образцов!A188,Журнал_заявок!$A$3:$A205,Журнал_заявок!H$3:H205)</f>
        <v>#N/A</v>
      </c>
      <c r="J147" s="26" t="e">
        <f aca="false">LOOKUP(Журнал_образцов!F147,справочник!K$2:K546,справочник!L$2:L546)</f>
        <v>#N/A</v>
      </c>
      <c r="L147" s="27" t="s">
        <v>649</v>
      </c>
      <c r="M147" s="27" t="e">
        <f aca="false">LOOKUP(Журнал_образцов!$A147,Журнал_заявок!A$3:$A164,Журнал_заявок!J$3:J164)</f>
        <v>#N/A</v>
      </c>
      <c r="N147" s="27" t="e">
        <f aca="false">LOOKUP(Журнал_образцов!$A147,Журнал_заявок!$A$3:B164,Журнал_заявок!K$3:K164)</f>
        <v>#N/A</v>
      </c>
      <c r="U147" s="27" t="e">
        <f aca="false">LOOKUP(Журнал_образцов!$A147,Журнал_заявок!$A$3:$A164,Журнал_заявок!$D$3:$D164)</f>
        <v>#N/A</v>
      </c>
      <c r="V147" s="27" t="e">
        <f aca="false">LOOKUP(Журнал_образцов!$A147,Журнал_заявок!$A$3:$A3701,Журнал_заявок!$L$3:$L3701)</f>
        <v>#N/A</v>
      </c>
      <c r="W147" s="40" t="e">
        <f aca="false">CONCATENATE(G147,H147," ",IF(A147=A148,IF(F147=F148," ",F147),F147)," ",I147,J147,", ")</f>
        <v>#N/A</v>
      </c>
      <c r="X147" s="41" t="e">
        <f aca="false">W147&amp;IF(Журнал_образцов!A147=Журнал_образцов!A146,Журнал_образцов!X146,)</f>
        <v>#N/A</v>
      </c>
    </row>
    <row r="148" customFormat="false" ht="15" hidden="false" customHeight="false" outlineLevel="0" collapsed="false">
      <c r="A148" s="10"/>
      <c r="B148" s="24" t="n">
        <f aca="false">IF(Журнал_образцов!A148=Журнал_образцов!A147,Журнал_образцов!B147,0)+1</f>
        <v>144</v>
      </c>
      <c r="C148" s="25" t="str">
        <f aca="false">CONCATENATE(Журнал_образцов!A148,"-",TEXT(Журнал_образцов!B148,"00"))</f>
        <v>-144</v>
      </c>
      <c r="D148" s="26" t="e">
        <f aca="false">LOOKUP(Журнал_образцов!A189,Журнал_заявок!A$3:A206,Журнал_заявок!B$3:B206)</f>
        <v>#N/A</v>
      </c>
      <c r="E148" s="26" t="e">
        <f aca="false">LOOKUP(Журнал_образцов!A189,Журнал_заявок!$A$3:$A206,Журнал_заявок!H$3:H206)</f>
        <v>#N/A</v>
      </c>
      <c r="J148" s="26" t="e">
        <f aca="false">LOOKUP(Журнал_образцов!F148,справочник!K$2:K547,справочник!L$2:L547)</f>
        <v>#N/A</v>
      </c>
      <c r="L148" s="27" t="s">
        <v>649</v>
      </c>
      <c r="M148" s="27" t="e">
        <f aca="false">LOOKUP(Журнал_образцов!$A148,Журнал_заявок!A$3:$A165,Журнал_заявок!J$3:J165)</f>
        <v>#N/A</v>
      </c>
      <c r="N148" s="27" t="e">
        <f aca="false">LOOKUP(Журнал_образцов!$A148,Журнал_заявок!$A$3:B165,Журнал_заявок!K$3:K165)</f>
        <v>#N/A</v>
      </c>
      <c r="U148" s="27" t="e">
        <f aca="false">LOOKUP(Журнал_образцов!$A148,Журнал_заявок!$A$3:$A165,Журнал_заявок!$D$3:$D165)</f>
        <v>#N/A</v>
      </c>
      <c r="V148" s="27" t="e">
        <f aca="false">LOOKUP(Журнал_образцов!$A148,Журнал_заявок!$A$3:$A3702,Журнал_заявок!$L$3:$L3702)</f>
        <v>#N/A</v>
      </c>
      <c r="W148" s="40" t="e">
        <f aca="false">CONCATENATE(G148,H148," ",IF(A148=A149,IF(F148=F149," ",F148),F148)," ",I148,J148,", ")</f>
        <v>#N/A</v>
      </c>
      <c r="X148" s="41" t="e">
        <f aca="false">W148&amp;IF(Журнал_образцов!A148=Журнал_образцов!A147,Журнал_образцов!X147,)</f>
        <v>#N/A</v>
      </c>
    </row>
    <row r="149" customFormat="false" ht="15" hidden="false" customHeight="false" outlineLevel="0" collapsed="false">
      <c r="A149" s="10"/>
      <c r="B149" s="24" t="n">
        <f aca="false">IF(Журнал_образцов!A149=Журнал_образцов!A148,Журнал_образцов!B148,0)+1</f>
        <v>145</v>
      </c>
      <c r="C149" s="25" t="str">
        <f aca="false">CONCATENATE(Журнал_образцов!A149,"-",TEXT(Журнал_образцов!B149,"00"))</f>
        <v>-145</v>
      </c>
      <c r="D149" s="26" t="e">
        <f aca="false">LOOKUP(Журнал_образцов!A190,Журнал_заявок!A$3:A207,Журнал_заявок!B$3:B207)</f>
        <v>#N/A</v>
      </c>
      <c r="E149" s="26" t="e">
        <f aca="false">LOOKUP(Журнал_образцов!A190,Журнал_заявок!$A$3:$A207,Журнал_заявок!H$3:H207)</f>
        <v>#N/A</v>
      </c>
      <c r="J149" s="26" t="e">
        <f aca="false">LOOKUP(Журнал_образцов!F149,справочник!K$2:K548,справочник!L$2:L548)</f>
        <v>#N/A</v>
      </c>
      <c r="L149" s="27" t="s">
        <v>649</v>
      </c>
      <c r="M149" s="27" t="e">
        <f aca="false">LOOKUP(Журнал_образцов!$A149,Журнал_заявок!A$3:$A166,Журнал_заявок!J$3:J166)</f>
        <v>#N/A</v>
      </c>
      <c r="N149" s="27" t="e">
        <f aca="false">LOOKUP(Журнал_образцов!$A149,Журнал_заявок!$A$3:B166,Журнал_заявок!K$3:K166)</f>
        <v>#N/A</v>
      </c>
      <c r="U149" s="27" t="e">
        <f aca="false">LOOKUP(Журнал_образцов!$A149,Журнал_заявок!$A$3:$A166,Журнал_заявок!$D$3:$D166)</f>
        <v>#N/A</v>
      </c>
      <c r="V149" s="27" t="e">
        <f aca="false">LOOKUP(Журнал_образцов!$A149,Журнал_заявок!$A$3:$A3703,Журнал_заявок!$L$3:$L3703)</f>
        <v>#N/A</v>
      </c>
      <c r="W149" s="40" t="e">
        <f aca="false">CONCATENATE(G149,H149," ",IF(A149=A150,IF(F149=F150," ",F149),F149)," ",I149,J149,", ")</f>
        <v>#N/A</v>
      </c>
      <c r="X149" s="41" t="e">
        <f aca="false">W149&amp;IF(Журнал_образцов!A149=Журнал_образцов!A148,Журнал_образцов!X148,)</f>
        <v>#N/A</v>
      </c>
    </row>
    <row r="150" customFormat="false" ht="15" hidden="false" customHeight="false" outlineLevel="0" collapsed="false">
      <c r="A150" s="10"/>
      <c r="B150" s="24" t="n">
        <f aca="false">IF(Журнал_образцов!A150=Журнал_образцов!A149,Журнал_образцов!B149,0)+1</f>
        <v>146</v>
      </c>
      <c r="C150" s="25" t="str">
        <f aca="false">CONCATENATE(Журнал_образцов!A150,"-",TEXT(Журнал_образцов!B150,"00"))</f>
        <v>-146</v>
      </c>
      <c r="D150" s="26" t="e">
        <f aca="false">LOOKUP(Журнал_образцов!A191,Журнал_заявок!A$3:A208,Журнал_заявок!B$3:B208)</f>
        <v>#N/A</v>
      </c>
      <c r="E150" s="26" t="e">
        <f aca="false">LOOKUP(Журнал_образцов!A191,Журнал_заявок!$A$3:$A208,Журнал_заявок!H$3:H208)</f>
        <v>#N/A</v>
      </c>
      <c r="J150" s="26" t="e">
        <f aca="false">LOOKUP(Журнал_образцов!F150,справочник!K$2:K549,справочник!L$2:L549)</f>
        <v>#N/A</v>
      </c>
      <c r="L150" s="27" t="s">
        <v>649</v>
      </c>
      <c r="M150" s="27" t="e">
        <f aca="false">LOOKUP(Журнал_образцов!$A150,Журнал_заявок!A$3:$A167,Журнал_заявок!J$3:J167)</f>
        <v>#N/A</v>
      </c>
      <c r="N150" s="27" t="e">
        <f aca="false">LOOKUP(Журнал_образцов!$A150,Журнал_заявок!$A$3:B167,Журнал_заявок!K$3:K167)</f>
        <v>#N/A</v>
      </c>
      <c r="U150" s="27" t="e">
        <f aca="false">LOOKUP(Журнал_образцов!$A150,Журнал_заявок!$A$3:$A167,Журнал_заявок!$D$3:$D167)</f>
        <v>#N/A</v>
      </c>
      <c r="V150" s="27" t="e">
        <f aca="false">LOOKUP(Журнал_образцов!$A150,Журнал_заявок!$A$3:$A3704,Журнал_заявок!$L$3:$L3704)</f>
        <v>#N/A</v>
      </c>
      <c r="W150" s="40" t="e">
        <f aca="false">CONCATENATE(G150,H150," ",IF(A150=A151,IF(F150=F151," ",F150),F150)," ",I150,J150,", ")</f>
        <v>#N/A</v>
      </c>
      <c r="X150" s="41" t="e">
        <f aca="false">W150&amp;IF(Журнал_образцов!A150=Журнал_образцов!A149,Журнал_образцов!X149,)</f>
        <v>#N/A</v>
      </c>
    </row>
    <row r="151" customFormat="false" ht="15" hidden="false" customHeight="false" outlineLevel="0" collapsed="false">
      <c r="A151" s="10"/>
      <c r="B151" s="24" t="n">
        <f aca="false">IF(Журнал_образцов!A151=Журнал_образцов!A150,Журнал_образцов!B150,0)+1</f>
        <v>147</v>
      </c>
      <c r="C151" s="25" t="str">
        <f aca="false">CONCATENATE(Журнал_образцов!A151,"-",TEXT(Журнал_образцов!B151,"00"))</f>
        <v>-147</v>
      </c>
      <c r="D151" s="26" t="e">
        <f aca="false">LOOKUP(Журнал_образцов!A192,Журнал_заявок!A$3:A209,Журнал_заявок!B$3:B209)</f>
        <v>#N/A</v>
      </c>
      <c r="E151" s="26" t="e">
        <f aca="false">LOOKUP(Журнал_образцов!A192,Журнал_заявок!$A$3:$A209,Журнал_заявок!H$3:H209)</f>
        <v>#N/A</v>
      </c>
      <c r="J151" s="26" t="e">
        <f aca="false">LOOKUP(Журнал_образцов!F151,справочник!K$2:K550,справочник!L$2:L550)</f>
        <v>#N/A</v>
      </c>
      <c r="L151" s="27" t="s">
        <v>649</v>
      </c>
      <c r="M151" s="27" t="e">
        <f aca="false">LOOKUP(Журнал_образцов!$A151,Журнал_заявок!A$3:$A168,Журнал_заявок!J$3:J168)</f>
        <v>#N/A</v>
      </c>
      <c r="N151" s="27" t="e">
        <f aca="false">LOOKUP(Журнал_образцов!$A151,Журнал_заявок!$A$3:B168,Журнал_заявок!K$3:K168)</f>
        <v>#N/A</v>
      </c>
      <c r="U151" s="27" t="e">
        <f aca="false">LOOKUP(Журнал_образцов!$A151,Журнал_заявок!$A$3:$A168,Журнал_заявок!$D$3:$D168)</f>
        <v>#N/A</v>
      </c>
      <c r="V151" s="27" t="e">
        <f aca="false">LOOKUP(Журнал_образцов!$A151,Журнал_заявок!$A$3:$A3705,Журнал_заявок!$L$3:$L3705)</f>
        <v>#N/A</v>
      </c>
      <c r="W151" s="40" t="e">
        <f aca="false">CONCATENATE(G151,H151," ",IF(A151=A152,IF(F151=F152," ",F151),F151)," ",I151,J151,", ")</f>
        <v>#N/A</v>
      </c>
      <c r="X151" s="41" t="e">
        <f aca="false">W151&amp;IF(Журнал_образцов!A151=Журнал_образцов!A150,Журнал_образцов!X150,)</f>
        <v>#N/A</v>
      </c>
    </row>
    <row r="152" customFormat="false" ht="15" hidden="false" customHeight="false" outlineLevel="0" collapsed="false">
      <c r="A152" s="10"/>
      <c r="B152" s="24" t="n">
        <f aca="false">IF(Журнал_образцов!A152=Журнал_образцов!A151,Журнал_образцов!B151,0)+1</f>
        <v>148</v>
      </c>
      <c r="C152" s="25" t="str">
        <f aca="false">CONCATENATE(Журнал_образцов!A152,"-",TEXT(Журнал_образцов!B152,"00"))</f>
        <v>-148</v>
      </c>
      <c r="D152" s="26" t="e">
        <f aca="false">LOOKUP(Журнал_образцов!A193,Журнал_заявок!A$3:A210,Журнал_заявок!B$3:B210)</f>
        <v>#N/A</v>
      </c>
      <c r="E152" s="26" t="e">
        <f aca="false">LOOKUP(Журнал_образцов!A193,Журнал_заявок!$A$3:$A210,Журнал_заявок!H$3:H210)</f>
        <v>#N/A</v>
      </c>
      <c r="J152" s="26" t="e">
        <f aca="false">LOOKUP(Журнал_образцов!F152,справочник!K$2:K551,справочник!L$2:L551)</f>
        <v>#N/A</v>
      </c>
      <c r="L152" s="27" t="s">
        <v>649</v>
      </c>
      <c r="M152" s="27" t="e">
        <f aca="false">LOOKUP(Журнал_образцов!$A152,Журнал_заявок!A$3:$A169,Журнал_заявок!J$3:J169)</f>
        <v>#N/A</v>
      </c>
      <c r="N152" s="27" t="e">
        <f aca="false">LOOKUP(Журнал_образцов!$A152,Журнал_заявок!$A$3:B169,Журнал_заявок!K$3:K169)</f>
        <v>#N/A</v>
      </c>
      <c r="U152" s="27" t="e">
        <f aca="false">LOOKUP(Журнал_образцов!$A152,Журнал_заявок!$A$3:$A169,Журнал_заявок!$D$3:$D169)</f>
        <v>#N/A</v>
      </c>
      <c r="V152" s="27" t="e">
        <f aca="false">LOOKUP(Журнал_образцов!$A152,Журнал_заявок!$A$3:$A3706,Журнал_заявок!$L$3:$L3706)</f>
        <v>#N/A</v>
      </c>
      <c r="W152" s="40" t="e">
        <f aca="false">CONCATENATE(G152,H152," ",IF(A152=A153,IF(F152=F153," ",F152),F152)," ",I152,J152,", ")</f>
        <v>#N/A</v>
      </c>
      <c r="X152" s="41" t="e">
        <f aca="false">W152&amp;IF(Журнал_образцов!A152=Журнал_образцов!A151,Журнал_образцов!X151,)</f>
        <v>#N/A</v>
      </c>
    </row>
    <row r="153" customFormat="false" ht="15" hidden="false" customHeight="false" outlineLevel="0" collapsed="false">
      <c r="A153" s="10"/>
      <c r="B153" s="24" t="n">
        <f aca="false">IF(Журнал_образцов!A153=Журнал_образцов!A152,Журнал_образцов!B152,0)+1</f>
        <v>149</v>
      </c>
      <c r="C153" s="25" t="str">
        <f aca="false">CONCATENATE(Журнал_образцов!A153,"-",TEXT(Журнал_образцов!B153,"00"))</f>
        <v>-149</v>
      </c>
      <c r="D153" s="26" t="e">
        <f aca="false">LOOKUP(Журнал_образцов!A194,Журнал_заявок!A$3:A211,Журнал_заявок!B$3:B211)</f>
        <v>#N/A</v>
      </c>
      <c r="E153" s="26" t="e">
        <f aca="false">LOOKUP(Журнал_образцов!A194,Журнал_заявок!$A$3:$A211,Журнал_заявок!H$3:H211)</f>
        <v>#N/A</v>
      </c>
      <c r="J153" s="26" t="e">
        <f aca="false">LOOKUP(Журнал_образцов!F153,справочник!K$2:K552,справочник!L$2:L552)</f>
        <v>#N/A</v>
      </c>
      <c r="L153" s="27" t="s">
        <v>649</v>
      </c>
      <c r="M153" s="27" t="e">
        <f aca="false">LOOKUP(Журнал_образцов!$A153,Журнал_заявок!A$3:$A170,Журнал_заявок!J$3:J170)</f>
        <v>#N/A</v>
      </c>
      <c r="N153" s="27" t="e">
        <f aca="false">LOOKUP(Журнал_образцов!$A153,Журнал_заявок!$A$3:B170,Журнал_заявок!K$3:K170)</f>
        <v>#N/A</v>
      </c>
      <c r="U153" s="27" t="e">
        <f aca="false">LOOKUP(Журнал_образцов!$A153,Журнал_заявок!$A$3:$A170,Журнал_заявок!$D$3:$D170)</f>
        <v>#N/A</v>
      </c>
      <c r="V153" s="27" t="e">
        <f aca="false">LOOKUP(Журнал_образцов!$A153,Журнал_заявок!$A$3:$A3707,Журнал_заявок!$L$3:$L3707)</f>
        <v>#N/A</v>
      </c>
      <c r="W153" s="40" t="e">
        <f aca="false">CONCATENATE(G153,H153," ",IF(A153=A154,IF(F153=F154," ",F153),F153)," ",I153,J153,", ")</f>
        <v>#N/A</v>
      </c>
      <c r="X153" s="41" t="e">
        <f aca="false">W153&amp;IF(Журнал_образцов!A153=Журнал_образцов!A152,Журнал_образцов!X152,)</f>
        <v>#N/A</v>
      </c>
    </row>
    <row r="154" customFormat="false" ht="15" hidden="false" customHeight="false" outlineLevel="0" collapsed="false">
      <c r="A154" s="10"/>
      <c r="B154" s="24" t="n">
        <f aca="false">IF(Журнал_образцов!A154=Журнал_образцов!A153,Журнал_образцов!B153,0)+1</f>
        <v>150</v>
      </c>
      <c r="C154" s="25" t="str">
        <f aca="false">CONCATENATE(Журнал_образцов!A154,"-",TEXT(Журнал_образцов!B154,"00"))</f>
        <v>-150</v>
      </c>
      <c r="D154" s="26" t="e">
        <f aca="false">LOOKUP(Журнал_образцов!A195,Журнал_заявок!A$3:A212,Журнал_заявок!B$3:B212)</f>
        <v>#N/A</v>
      </c>
      <c r="E154" s="26" t="e">
        <f aca="false">LOOKUP(Журнал_образцов!A195,Журнал_заявок!$A$3:$A212,Журнал_заявок!H$3:H212)</f>
        <v>#N/A</v>
      </c>
      <c r="J154" s="26" t="e">
        <f aca="false">LOOKUP(Журнал_образцов!F154,справочник!K$2:K553,справочник!L$2:L553)</f>
        <v>#N/A</v>
      </c>
      <c r="L154" s="27" t="s">
        <v>649</v>
      </c>
      <c r="M154" s="27" t="e">
        <f aca="false">LOOKUP(Журнал_образцов!$A154,Журнал_заявок!A$3:$A171,Журнал_заявок!J$3:J171)</f>
        <v>#N/A</v>
      </c>
      <c r="N154" s="27" t="e">
        <f aca="false">LOOKUP(Журнал_образцов!$A154,Журнал_заявок!$A$3:B171,Журнал_заявок!K$3:K171)</f>
        <v>#N/A</v>
      </c>
      <c r="U154" s="27" t="e">
        <f aca="false">LOOKUP(Журнал_образцов!$A154,Журнал_заявок!$A$3:$A171,Журнал_заявок!$D$3:$D171)</f>
        <v>#N/A</v>
      </c>
      <c r="V154" s="27" t="e">
        <f aca="false">LOOKUP(Журнал_образцов!$A154,Журнал_заявок!$A$3:$A3708,Журнал_заявок!$L$3:$L3708)</f>
        <v>#N/A</v>
      </c>
      <c r="W154" s="40" t="e">
        <f aca="false">CONCATENATE(G154,H154," ",IF(A154=A155,IF(F154=F155," ",F154),F154)," ",I154,J154,", ")</f>
        <v>#N/A</v>
      </c>
      <c r="X154" s="41" t="e">
        <f aca="false">W154&amp;IF(Журнал_образцов!A154=Журнал_образцов!A153,Журнал_образцов!X153,)</f>
        <v>#N/A</v>
      </c>
    </row>
    <row r="155" customFormat="false" ht="15" hidden="false" customHeight="false" outlineLevel="0" collapsed="false">
      <c r="A155" s="10"/>
      <c r="B155" s="24" t="n">
        <f aca="false">IF(Журнал_образцов!A155=Журнал_образцов!A154,Журнал_образцов!B154,0)+1</f>
        <v>151</v>
      </c>
      <c r="C155" s="25" t="str">
        <f aca="false">CONCATENATE(Журнал_образцов!A155,"-",TEXT(Журнал_образцов!B155,"00"))</f>
        <v>-151</v>
      </c>
      <c r="D155" s="26" t="e">
        <f aca="false">LOOKUP(Журнал_образцов!A196,Журнал_заявок!A$3:A213,Журнал_заявок!B$3:B213)</f>
        <v>#N/A</v>
      </c>
      <c r="E155" s="26" t="e">
        <f aca="false">LOOKUP(Журнал_образцов!A196,Журнал_заявок!$A$3:$A213,Журнал_заявок!H$3:H213)</f>
        <v>#N/A</v>
      </c>
      <c r="J155" s="26" t="e">
        <f aca="false">LOOKUP(Журнал_образцов!F155,справочник!K$2:K554,справочник!L$2:L554)</f>
        <v>#N/A</v>
      </c>
      <c r="L155" s="27" t="s">
        <v>649</v>
      </c>
      <c r="M155" s="27" t="e">
        <f aca="false">LOOKUP(Журнал_образцов!$A155,Журнал_заявок!A$3:$A172,Журнал_заявок!J$3:J172)</f>
        <v>#N/A</v>
      </c>
      <c r="N155" s="27" t="e">
        <f aca="false">LOOKUP(Журнал_образцов!$A155,Журнал_заявок!$A$3:B172,Журнал_заявок!K$3:K172)</f>
        <v>#N/A</v>
      </c>
      <c r="U155" s="27" t="e">
        <f aca="false">LOOKUP(Журнал_образцов!$A155,Журнал_заявок!$A$3:$A172,Журнал_заявок!$D$3:$D172)</f>
        <v>#N/A</v>
      </c>
      <c r="V155" s="27" t="e">
        <f aca="false">LOOKUP(Журнал_образцов!$A155,Журнал_заявок!$A$3:$A3709,Журнал_заявок!$L$3:$L3709)</f>
        <v>#N/A</v>
      </c>
      <c r="W155" s="40" t="e">
        <f aca="false">CONCATENATE(G155,H155," ",IF(A155=A156,IF(F155=F156," ",F155),F155)," ",I155,J155,", ")</f>
        <v>#N/A</v>
      </c>
      <c r="X155" s="41" t="e">
        <f aca="false">W155&amp;IF(Журнал_образцов!A155=Журнал_образцов!A154,Журнал_образцов!X154,)</f>
        <v>#N/A</v>
      </c>
    </row>
    <row r="156" customFormat="false" ht="15" hidden="false" customHeight="false" outlineLevel="0" collapsed="false">
      <c r="A156" s="10"/>
      <c r="B156" s="24" t="n">
        <f aca="false">IF(Журнал_образцов!A156=Журнал_образцов!A155,Журнал_образцов!B155,0)+1</f>
        <v>152</v>
      </c>
      <c r="C156" s="25" t="str">
        <f aca="false">CONCATENATE(Журнал_образцов!A156,"-",TEXT(Журнал_образцов!B156,"00"))</f>
        <v>-152</v>
      </c>
      <c r="D156" s="26" t="e">
        <f aca="false">LOOKUP(Журнал_образцов!A197,Журнал_заявок!A$3:A214,Журнал_заявок!B$3:B214)</f>
        <v>#N/A</v>
      </c>
      <c r="E156" s="26" t="e">
        <f aca="false">LOOKUP(Журнал_образцов!A197,Журнал_заявок!$A$3:$A214,Журнал_заявок!H$3:H214)</f>
        <v>#N/A</v>
      </c>
      <c r="J156" s="26" t="e">
        <f aca="false">LOOKUP(Журнал_образцов!F156,справочник!K$2:K555,справочник!L$2:L555)</f>
        <v>#N/A</v>
      </c>
      <c r="L156" s="27" t="s">
        <v>649</v>
      </c>
      <c r="M156" s="27" t="e">
        <f aca="false">LOOKUP(Журнал_образцов!$A156,Журнал_заявок!A$3:$A173,Журнал_заявок!J$3:J173)</f>
        <v>#N/A</v>
      </c>
      <c r="N156" s="27" t="e">
        <f aca="false">LOOKUP(Журнал_образцов!$A156,Журнал_заявок!$A$3:B173,Журнал_заявок!K$3:K173)</f>
        <v>#N/A</v>
      </c>
      <c r="U156" s="27" t="e">
        <f aca="false">LOOKUP(Журнал_образцов!$A156,Журнал_заявок!$A$3:$A173,Журнал_заявок!$D$3:$D173)</f>
        <v>#N/A</v>
      </c>
      <c r="V156" s="27" t="e">
        <f aca="false">LOOKUP(Журнал_образцов!$A156,Журнал_заявок!$A$3:$A3710,Журнал_заявок!$L$3:$L3710)</f>
        <v>#N/A</v>
      </c>
      <c r="W156" s="40" t="e">
        <f aca="false">CONCATENATE(G156,H156," ",IF(A156=A157,IF(F156=F157," ",F156),F156)," ",I156,J156,", ")</f>
        <v>#N/A</v>
      </c>
      <c r="X156" s="41" t="e">
        <f aca="false">W156&amp;IF(Журнал_образцов!A156=Журнал_образцов!A155,Журнал_образцов!X155,)</f>
        <v>#N/A</v>
      </c>
    </row>
    <row r="157" customFormat="false" ht="15" hidden="false" customHeight="false" outlineLevel="0" collapsed="false">
      <c r="A157" s="10"/>
      <c r="B157" s="24" t="n">
        <f aca="false">IF(Журнал_образцов!A157=Журнал_образцов!A156,Журнал_образцов!B156,0)+1</f>
        <v>153</v>
      </c>
      <c r="C157" s="25" t="str">
        <f aca="false">CONCATENATE(Журнал_образцов!A157,"-",TEXT(Журнал_образцов!B157,"00"))</f>
        <v>-153</v>
      </c>
      <c r="D157" s="26" t="e">
        <f aca="false">LOOKUP(Журнал_образцов!A198,Журнал_заявок!A$3:A215,Журнал_заявок!B$3:B215)</f>
        <v>#N/A</v>
      </c>
      <c r="E157" s="26" t="e">
        <f aca="false">LOOKUP(Журнал_образцов!A198,Журнал_заявок!$A$3:$A215,Журнал_заявок!H$3:H215)</f>
        <v>#N/A</v>
      </c>
      <c r="J157" s="26" t="e">
        <f aca="false">LOOKUP(Журнал_образцов!F157,справочник!K$2:K556,справочник!L$2:L556)</f>
        <v>#N/A</v>
      </c>
      <c r="L157" s="27" t="s">
        <v>649</v>
      </c>
      <c r="M157" s="27" t="e">
        <f aca="false">LOOKUP(Журнал_образцов!$A157,Журнал_заявок!A$3:$A174,Журнал_заявок!J$3:J174)</f>
        <v>#N/A</v>
      </c>
      <c r="N157" s="27" t="e">
        <f aca="false">LOOKUP(Журнал_образцов!$A157,Журнал_заявок!$A$3:B174,Журнал_заявок!K$3:K174)</f>
        <v>#N/A</v>
      </c>
      <c r="U157" s="27" t="e">
        <f aca="false">LOOKUP(Журнал_образцов!$A157,Журнал_заявок!$A$3:$A174,Журнал_заявок!$D$3:$D174)</f>
        <v>#N/A</v>
      </c>
      <c r="V157" s="27" t="e">
        <f aca="false">LOOKUP(Журнал_образцов!$A157,Журнал_заявок!$A$3:$A3711,Журнал_заявок!$L$3:$L3711)</f>
        <v>#N/A</v>
      </c>
      <c r="W157" s="40" t="e">
        <f aca="false">CONCATENATE(G157,H157," ",IF(A157=A158,IF(F157=F158," ",F157),F157)," ",I157,J157,", ")</f>
        <v>#N/A</v>
      </c>
      <c r="X157" s="41" t="e">
        <f aca="false">W157&amp;IF(Журнал_образцов!A157=Журнал_образцов!A156,Журнал_образцов!X156,)</f>
        <v>#N/A</v>
      </c>
    </row>
    <row r="158" customFormat="false" ht="15" hidden="false" customHeight="false" outlineLevel="0" collapsed="false">
      <c r="A158" s="10"/>
      <c r="B158" s="24" t="n">
        <f aca="false">IF(Журнал_образцов!A158=Журнал_образцов!A157,Журнал_образцов!B157,0)+1</f>
        <v>154</v>
      </c>
      <c r="C158" s="25" t="str">
        <f aca="false">CONCATENATE(Журнал_образцов!A158,"-",TEXT(Журнал_образцов!B158,"00"))</f>
        <v>-154</v>
      </c>
      <c r="D158" s="26" t="e">
        <f aca="false">LOOKUP(Журнал_образцов!A199,Журнал_заявок!A$3:A216,Журнал_заявок!B$3:B216)</f>
        <v>#N/A</v>
      </c>
      <c r="E158" s="26" t="e">
        <f aca="false">LOOKUP(Журнал_образцов!A199,Журнал_заявок!$A$3:$A216,Журнал_заявок!H$3:H216)</f>
        <v>#N/A</v>
      </c>
      <c r="J158" s="26" t="e">
        <f aca="false">LOOKUP(Журнал_образцов!F158,справочник!K$2:K557,справочник!L$2:L557)</f>
        <v>#N/A</v>
      </c>
      <c r="L158" s="27" t="s">
        <v>649</v>
      </c>
      <c r="M158" s="27" t="e">
        <f aca="false">LOOKUP(Журнал_образцов!$A158,Журнал_заявок!A$3:$A175,Журнал_заявок!J$3:J175)</f>
        <v>#N/A</v>
      </c>
      <c r="N158" s="27" t="e">
        <f aca="false">LOOKUP(Журнал_образцов!$A158,Журнал_заявок!$A$3:B175,Журнал_заявок!K$3:K175)</f>
        <v>#N/A</v>
      </c>
      <c r="U158" s="27" t="e">
        <f aca="false">LOOKUP(Журнал_образцов!$A158,Журнал_заявок!$A$3:$A175,Журнал_заявок!$D$3:$D175)</f>
        <v>#N/A</v>
      </c>
      <c r="V158" s="27" t="e">
        <f aca="false">LOOKUP(Журнал_образцов!$A158,Журнал_заявок!$A$3:$A3712,Журнал_заявок!$L$3:$L3712)</f>
        <v>#N/A</v>
      </c>
      <c r="W158" s="40" t="e">
        <f aca="false">CONCATENATE(G158,H158," ",IF(A158=A159,IF(F158=F159," ",F158),F158)," ",I158,J158,", ")</f>
        <v>#N/A</v>
      </c>
      <c r="X158" s="41" t="e">
        <f aca="false">W158&amp;IF(Журнал_образцов!A158=Журнал_образцов!A157,Журнал_образцов!X157,)</f>
        <v>#N/A</v>
      </c>
    </row>
    <row r="159" customFormat="false" ht="15" hidden="false" customHeight="false" outlineLevel="0" collapsed="false">
      <c r="A159" s="10"/>
      <c r="B159" s="24" t="n">
        <f aca="false">IF(Журнал_образцов!A159=Журнал_образцов!A158,Журнал_образцов!B158,0)+1</f>
        <v>155</v>
      </c>
      <c r="C159" s="25" t="str">
        <f aca="false">CONCATENATE(Журнал_образцов!A159,"-",TEXT(Журнал_образцов!B159,"00"))</f>
        <v>-155</v>
      </c>
      <c r="D159" s="26" t="e">
        <f aca="false">LOOKUP(Журнал_образцов!A200,Журнал_заявок!A$3:A217,Журнал_заявок!B$3:B217)</f>
        <v>#N/A</v>
      </c>
      <c r="E159" s="26" t="e">
        <f aca="false">LOOKUP(Журнал_образцов!A200,Журнал_заявок!$A$3:$A217,Журнал_заявок!H$3:H217)</f>
        <v>#N/A</v>
      </c>
      <c r="J159" s="26" t="e">
        <f aca="false">LOOKUP(Журнал_образцов!F159,справочник!K$2:K558,справочник!L$2:L558)</f>
        <v>#N/A</v>
      </c>
      <c r="L159" s="27" t="s">
        <v>649</v>
      </c>
      <c r="M159" s="27" t="e">
        <f aca="false">LOOKUP(Журнал_образцов!$A159,Журнал_заявок!A$3:$A176,Журнал_заявок!J$3:J176)</f>
        <v>#N/A</v>
      </c>
      <c r="N159" s="27" t="e">
        <f aca="false">LOOKUP(Журнал_образцов!$A159,Журнал_заявок!$A$3:B176,Журнал_заявок!K$3:K176)</f>
        <v>#N/A</v>
      </c>
      <c r="U159" s="27" t="e">
        <f aca="false">LOOKUP(Журнал_образцов!$A159,Журнал_заявок!$A$3:$A176,Журнал_заявок!$D$3:$D176)</f>
        <v>#N/A</v>
      </c>
      <c r="V159" s="27" t="e">
        <f aca="false">LOOKUP(Журнал_образцов!$A159,Журнал_заявок!$A$3:$A3713,Журнал_заявок!$L$3:$L3713)</f>
        <v>#N/A</v>
      </c>
      <c r="W159" s="40" t="e">
        <f aca="false">CONCATENATE(G159,H159," ",IF(A159=A160,IF(F159=F160," ",F159),F159)," ",I159,J159,", ")</f>
        <v>#N/A</v>
      </c>
      <c r="X159" s="41" t="e">
        <f aca="false">W159&amp;IF(Журнал_образцов!A159=Журнал_образцов!A158,Журнал_образцов!X158,)</f>
        <v>#N/A</v>
      </c>
    </row>
    <row r="160" customFormat="false" ht="15" hidden="false" customHeight="false" outlineLevel="0" collapsed="false">
      <c r="A160" s="10"/>
      <c r="B160" s="24" t="n">
        <f aca="false">IF(Журнал_образцов!A160=Журнал_образцов!A159,Журнал_образцов!B159,0)+1</f>
        <v>156</v>
      </c>
      <c r="C160" s="25" t="str">
        <f aca="false">CONCATENATE(Журнал_образцов!A160,"-",TEXT(Журнал_образцов!B160,"00"))</f>
        <v>-156</v>
      </c>
      <c r="D160" s="26" t="e">
        <f aca="false">LOOKUP(Журнал_образцов!A201,Журнал_заявок!A$3:A218,Журнал_заявок!B$3:B218)</f>
        <v>#N/A</v>
      </c>
      <c r="E160" s="26" t="e">
        <f aca="false">LOOKUP(Журнал_образцов!A201,Журнал_заявок!$A$3:$A218,Журнал_заявок!H$3:H218)</f>
        <v>#N/A</v>
      </c>
      <c r="J160" s="26" t="e">
        <f aca="false">LOOKUP(Журнал_образцов!F160,справочник!K$2:K559,справочник!L$2:L559)</f>
        <v>#N/A</v>
      </c>
      <c r="L160" s="27" t="s">
        <v>649</v>
      </c>
      <c r="M160" s="27" t="e">
        <f aca="false">LOOKUP(Журнал_образцов!$A160,Журнал_заявок!A$3:$A177,Журнал_заявок!J$3:J177)</f>
        <v>#N/A</v>
      </c>
      <c r="N160" s="27" t="e">
        <f aca="false">LOOKUP(Журнал_образцов!$A160,Журнал_заявок!$A$3:B177,Журнал_заявок!K$3:K177)</f>
        <v>#N/A</v>
      </c>
      <c r="U160" s="27" t="e">
        <f aca="false">LOOKUP(Журнал_образцов!$A160,Журнал_заявок!$A$3:$A177,Журнал_заявок!$D$3:$D177)</f>
        <v>#N/A</v>
      </c>
      <c r="V160" s="27" t="e">
        <f aca="false">LOOKUP(Журнал_образцов!$A160,Журнал_заявок!$A$3:$A3714,Журнал_заявок!$L$3:$L3714)</f>
        <v>#N/A</v>
      </c>
      <c r="W160" s="40" t="e">
        <f aca="false">CONCATENATE(G160,H160," ",IF(A160=A161,IF(F160=F161," ",F160),F160)," ",I160,J160,", ")</f>
        <v>#N/A</v>
      </c>
      <c r="X160" s="41" t="e">
        <f aca="false">W160&amp;IF(Журнал_образцов!A160=Журнал_образцов!A159,Журнал_образцов!X159,)</f>
        <v>#N/A</v>
      </c>
    </row>
    <row r="161" customFormat="false" ht="15" hidden="false" customHeight="false" outlineLevel="0" collapsed="false">
      <c r="A161" s="10"/>
      <c r="B161" s="24" t="n">
        <f aca="false">IF(Журнал_образцов!A161=Журнал_образцов!A160,Журнал_образцов!B160,0)+1</f>
        <v>157</v>
      </c>
      <c r="C161" s="25" t="str">
        <f aca="false">CONCATENATE(Журнал_образцов!A161,"-",TEXT(Журнал_образцов!B161,"00"))</f>
        <v>-157</v>
      </c>
      <c r="D161" s="26" t="e">
        <f aca="false">LOOKUP(Журнал_образцов!A202,Журнал_заявок!A$3:A219,Журнал_заявок!B$3:B219)</f>
        <v>#N/A</v>
      </c>
      <c r="E161" s="26" t="e">
        <f aca="false">LOOKUP(Журнал_образцов!A202,Журнал_заявок!$A$3:$A219,Журнал_заявок!H$3:H219)</f>
        <v>#N/A</v>
      </c>
      <c r="J161" s="26" t="e">
        <f aca="false">LOOKUP(Журнал_образцов!F161,справочник!K$2:K560,справочник!L$2:L560)</f>
        <v>#N/A</v>
      </c>
      <c r="L161" s="27" t="s">
        <v>649</v>
      </c>
      <c r="M161" s="27" t="e">
        <f aca="false">LOOKUP(Журнал_образцов!$A161,Журнал_заявок!A$3:$A178,Журнал_заявок!J$3:J178)</f>
        <v>#N/A</v>
      </c>
      <c r="N161" s="27" t="e">
        <f aca="false">LOOKUP(Журнал_образцов!$A161,Журнал_заявок!$A$3:B178,Журнал_заявок!K$3:K178)</f>
        <v>#N/A</v>
      </c>
      <c r="U161" s="27" t="e">
        <f aca="false">LOOKUP(Журнал_образцов!$A161,Журнал_заявок!$A$3:$A178,Журнал_заявок!$D$3:$D178)</f>
        <v>#N/A</v>
      </c>
      <c r="V161" s="27" t="e">
        <f aca="false">LOOKUP(Журнал_образцов!$A161,Журнал_заявок!$A$3:$A3715,Журнал_заявок!$L$3:$L3715)</f>
        <v>#N/A</v>
      </c>
      <c r="W161" s="40" t="e">
        <f aca="false">CONCATENATE(G161,H161," ",IF(A161=A162,IF(F161=F162," ",F161),F161)," ",I161,J161,", ")</f>
        <v>#N/A</v>
      </c>
      <c r="X161" s="41" t="e">
        <f aca="false">W161&amp;IF(Журнал_образцов!A161=Журнал_образцов!A160,Журнал_образцов!X160,)</f>
        <v>#N/A</v>
      </c>
    </row>
    <row r="162" customFormat="false" ht="15" hidden="false" customHeight="false" outlineLevel="0" collapsed="false">
      <c r="A162" s="10"/>
      <c r="B162" s="24" t="n">
        <f aca="false">IF(Журнал_образцов!A162=Журнал_образцов!A161,Журнал_образцов!B161,0)+1</f>
        <v>158</v>
      </c>
      <c r="C162" s="25" t="str">
        <f aca="false">CONCATENATE(Журнал_образцов!A162,"-",TEXT(Журнал_образцов!B162,"00"))</f>
        <v>-158</v>
      </c>
      <c r="D162" s="26" t="e">
        <f aca="false">LOOKUP(Журнал_образцов!A203,Журнал_заявок!A$3:A220,Журнал_заявок!B$3:B220)</f>
        <v>#N/A</v>
      </c>
      <c r="E162" s="26" t="e">
        <f aca="false">LOOKUP(Журнал_образцов!A203,Журнал_заявок!$A$3:$A220,Журнал_заявок!H$3:H220)</f>
        <v>#N/A</v>
      </c>
      <c r="J162" s="26" t="e">
        <f aca="false">LOOKUP(Журнал_образцов!F162,справочник!K$2:K561,справочник!L$2:L561)</f>
        <v>#N/A</v>
      </c>
      <c r="L162" s="27" t="s">
        <v>649</v>
      </c>
      <c r="M162" s="27" t="e">
        <f aca="false">LOOKUP(Журнал_образцов!$A162,Журнал_заявок!A$3:$A179,Журнал_заявок!J$3:J179)</f>
        <v>#N/A</v>
      </c>
      <c r="N162" s="27" t="e">
        <f aca="false">LOOKUP(Журнал_образцов!$A162,Журнал_заявок!$A$3:B179,Журнал_заявок!K$3:K179)</f>
        <v>#N/A</v>
      </c>
      <c r="U162" s="27" t="e">
        <f aca="false">LOOKUP(Журнал_образцов!$A162,Журнал_заявок!$A$3:$A179,Журнал_заявок!$D$3:$D179)</f>
        <v>#N/A</v>
      </c>
      <c r="V162" s="27" t="e">
        <f aca="false">LOOKUP(Журнал_образцов!$A162,Журнал_заявок!$A$3:$A3716,Журнал_заявок!$L$3:$L3716)</f>
        <v>#N/A</v>
      </c>
      <c r="W162" s="40" t="e">
        <f aca="false">CONCATENATE(G162,H162," ",IF(A162=A163,IF(F162=F163," ",F162),F162)," ",I162,J162,", ")</f>
        <v>#N/A</v>
      </c>
      <c r="X162" s="41" t="e">
        <f aca="false">W162&amp;IF(Журнал_образцов!A162=Журнал_образцов!A161,Журнал_образцов!X161,)</f>
        <v>#N/A</v>
      </c>
    </row>
    <row r="163" customFormat="false" ht="15" hidden="false" customHeight="false" outlineLevel="0" collapsed="false">
      <c r="A163" s="10"/>
      <c r="B163" s="24" t="n">
        <f aca="false">IF(Журнал_образцов!A163=Журнал_образцов!A162,Журнал_образцов!B162,0)+1</f>
        <v>159</v>
      </c>
      <c r="C163" s="25" t="str">
        <f aca="false">CONCATENATE(Журнал_образцов!A163,"-",TEXT(Журнал_образцов!B163,"00"))</f>
        <v>-159</v>
      </c>
      <c r="D163" s="26" t="e">
        <f aca="false">LOOKUP(Журнал_образцов!A204,Журнал_заявок!A$3:A221,Журнал_заявок!B$3:B221)</f>
        <v>#N/A</v>
      </c>
      <c r="E163" s="26" t="e">
        <f aca="false">LOOKUP(Журнал_образцов!A204,Журнал_заявок!$A$3:$A221,Журнал_заявок!H$3:H221)</f>
        <v>#N/A</v>
      </c>
      <c r="J163" s="26" t="e">
        <f aca="false">LOOKUP(Журнал_образцов!F163,справочник!K$2:K562,справочник!L$2:L562)</f>
        <v>#N/A</v>
      </c>
      <c r="L163" s="27" t="s">
        <v>649</v>
      </c>
      <c r="M163" s="27" t="e">
        <f aca="false">LOOKUP(Журнал_образцов!$A163,Журнал_заявок!A$3:$A180,Журнал_заявок!J$3:J180)</f>
        <v>#N/A</v>
      </c>
      <c r="N163" s="27" t="e">
        <f aca="false">LOOKUP(Журнал_образцов!$A163,Журнал_заявок!$A$3:B180,Журнал_заявок!K$3:K180)</f>
        <v>#N/A</v>
      </c>
      <c r="U163" s="27" t="e">
        <f aca="false">LOOKUP(Журнал_образцов!$A163,Журнал_заявок!$A$3:$A180,Журнал_заявок!$D$3:$D180)</f>
        <v>#N/A</v>
      </c>
      <c r="V163" s="27" t="e">
        <f aca="false">LOOKUP(Журнал_образцов!$A163,Журнал_заявок!$A$3:$A3717,Журнал_заявок!$L$3:$L3717)</f>
        <v>#N/A</v>
      </c>
      <c r="W163" s="40" t="e">
        <f aca="false">CONCATENATE(G163,H163," ",IF(A163=A164,IF(F163=F164," ",F163),F163)," ",I163,J163,", ")</f>
        <v>#N/A</v>
      </c>
      <c r="X163" s="41" t="e">
        <f aca="false">W163&amp;IF(Журнал_образцов!A163=Журнал_образцов!A162,Журнал_образцов!X162,)</f>
        <v>#N/A</v>
      </c>
    </row>
    <row r="164" customFormat="false" ht="15" hidden="false" customHeight="false" outlineLevel="0" collapsed="false">
      <c r="A164" s="10"/>
      <c r="B164" s="24" t="n">
        <f aca="false">IF(Журнал_образцов!A164=Журнал_образцов!A163,Журнал_образцов!B163,0)+1</f>
        <v>160</v>
      </c>
      <c r="C164" s="25" t="str">
        <f aca="false">CONCATENATE(Журнал_образцов!A164,"-",TEXT(Журнал_образцов!B164,"00"))</f>
        <v>-160</v>
      </c>
      <c r="D164" s="26" t="e">
        <f aca="false">LOOKUP(Журнал_образцов!A205,Журнал_заявок!A$3:A222,Журнал_заявок!B$3:B222)</f>
        <v>#N/A</v>
      </c>
      <c r="E164" s="26" t="e">
        <f aca="false">LOOKUP(Журнал_образцов!A205,Журнал_заявок!$A$3:$A222,Журнал_заявок!H$3:H222)</f>
        <v>#N/A</v>
      </c>
      <c r="J164" s="26" t="e">
        <f aca="false">LOOKUP(Журнал_образцов!F164,справочник!K$2:K563,справочник!L$2:L563)</f>
        <v>#N/A</v>
      </c>
      <c r="L164" s="27" t="s">
        <v>649</v>
      </c>
      <c r="M164" s="27" t="e">
        <f aca="false">LOOKUP(Журнал_образцов!$A164,Журнал_заявок!A$3:$A181,Журнал_заявок!J$3:J181)</f>
        <v>#N/A</v>
      </c>
      <c r="N164" s="27" t="e">
        <f aca="false">LOOKUP(Журнал_образцов!$A164,Журнал_заявок!$A$3:B181,Журнал_заявок!K$3:K181)</f>
        <v>#N/A</v>
      </c>
      <c r="U164" s="27" t="e">
        <f aca="false">LOOKUP(Журнал_образцов!$A164,Журнал_заявок!$A$3:$A181,Журнал_заявок!$D$3:$D181)</f>
        <v>#N/A</v>
      </c>
      <c r="V164" s="27" t="e">
        <f aca="false">LOOKUP(Журнал_образцов!$A164,Журнал_заявок!$A$3:$A3718,Журнал_заявок!$L$3:$L3718)</f>
        <v>#N/A</v>
      </c>
      <c r="W164" s="40" t="e">
        <f aca="false">CONCATENATE(G164,H164," ",IF(A164=A165,IF(F164=F165," ",F164),F164)," ",I164,J164,", ")</f>
        <v>#N/A</v>
      </c>
      <c r="X164" s="41" t="e">
        <f aca="false">W164&amp;IF(Журнал_образцов!A164=Журнал_образцов!A163,Журнал_образцов!X163,)</f>
        <v>#N/A</v>
      </c>
    </row>
    <row r="165" customFormat="false" ht="15" hidden="false" customHeight="false" outlineLevel="0" collapsed="false">
      <c r="A165" s="10"/>
      <c r="B165" s="24" t="n">
        <f aca="false">IF(Журнал_образцов!A165=Журнал_образцов!A164,Журнал_образцов!B164,0)+1</f>
        <v>161</v>
      </c>
      <c r="C165" s="25" t="str">
        <f aca="false">CONCATENATE(Журнал_образцов!A165,"-",TEXT(Журнал_образцов!B165,"00"))</f>
        <v>-161</v>
      </c>
      <c r="D165" s="26" t="e">
        <f aca="false">LOOKUP(Журнал_образцов!A84,Журнал_заявок!A$3:A101,Журнал_заявок!B$3:B101)</f>
        <v>#N/A</v>
      </c>
      <c r="E165" s="26" t="e">
        <f aca="false">LOOKUP(Журнал_образцов!A84,Журнал_заявок!$A$3:$A101,Журнал_заявок!H$3:H101)</f>
        <v>#N/A</v>
      </c>
      <c r="J165" s="26" t="e">
        <f aca="false">LOOKUP(Журнал_образцов!F165,справочник!K$2:K564,справочник!L$2:L564)</f>
        <v>#N/A</v>
      </c>
      <c r="L165" s="27" t="s">
        <v>649</v>
      </c>
      <c r="M165" s="27" t="e">
        <f aca="false">LOOKUP(Журнал_образцов!$A165,Журнал_заявок!A$3:$A182,Журнал_заявок!J$3:J182)</f>
        <v>#N/A</v>
      </c>
      <c r="N165" s="27" t="e">
        <f aca="false">LOOKUP(Журнал_образцов!$A165,Журнал_заявок!$A$3:B182,Журнал_заявок!K$3:K182)</f>
        <v>#N/A</v>
      </c>
      <c r="U165" s="27" t="e">
        <f aca="false">LOOKUP(Журнал_образцов!$A165,Журнал_заявок!$A$3:$A182,Журнал_заявок!$D$3:$D182)</f>
        <v>#N/A</v>
      </c>
      <c r="V165" s="27" t="e">
        <f aca="false">LOOKUP(Журнал_образцов!$A165,Журнал_заявок!$A$3:$A3719,Журнал_заявок!$L$3:$L3719)</f>
        <v>#N/A</v>
      </c>
      <c r="W165" s="40" t="e">
        <f aca="false">CONCATENATE(G165,H165," ",IF(A165=A166,IF(F165=F166," ",F165),F165)," ",I165,J165,", ")</f>
        <v>#N/A</v>
      </c>
      <c r="X165" s="41" t="e">
        <f aca="false">W165&amp;IF(Журнал_образцов!A165=Журнал_образцов!A164,Журнал_образцов!X164,)</f>
        <v>#N/A</v>
      </c>
    </row>
    <row r="166" customFormat="false" ht="15" hidden="false" customHeight="false" outlineLevel="0" collapsed="false">
      <c r="A166" s="10"/>
      <c r="B166" s="24" t="n">
        <f aca="false">IF(Журнал_образцов!A166=Журнал_образцов!A165,Журнал_образцов!B165,0)+1</f>
        <v>162</v>
      </c>
      <c r="C166" s="25" t="str">
        <f aca="false">CONCATENATE(Журнал_образцов!A166,"-",TEXT(Журнал_образцов!B166,"00"))</f>
        <v>-162</v>
      </c>
      <c r="D166" s="26" t="e">
        <f aca="false">LOOKUP(Журнал_образцов!A85,Журнал_заявок!A$3:A102,Журнал_заявок!B$3:B102)</f>
        <v>#N/A</v>
      </c>
      <c r="E166" s="26" t="e">
        <f aca="false">LOOKUP(Журнал_образцов!A85,Журнал_заявок!$A$3:$A102,Журнал_заявок!H$3:H102)</f>
        <v>#N/A</v>
      </c>
      <c r="J166" s="26" t="e">
        <f aca="false">LOOKUP(Журнал_образцов!F166,справочник!K$2:K565,справочник!L$2:L565)</f>
        <v>#N/A</v>
      </c>
      <c r="L166" s="27" t="s">
        <v>649</v>
      </c>
      <c r="M166" s="27" t="e">
        <f aca="false">LOOKUP(Журнал_образцов!$A166,Журнал_заявок!A$3:$A183,Журнал_заявок!J$3:J183)</f>
        <v>#N/A</v>
      </c>
      <c r="N166" s="27" t="e">
        <f aca="false">LOOKUP(Журнал_образцов!$A166,Журнал_заявок!$A$3:B183,Журнал_заявок!K$3:K183)</f>
        <v>#N/A</v>
      </c>
      <c r="U166" s="27" t="e">
        <f aca="false">LOOKUP(Журнал_образцов!$A166,Журнал_заявок!$A$3:$A183,Журнал_заявок!$D$3:$D183)</f>
        <v>#N/A</v>
      </c>
      <c r="V166" s="27" t="e">
        <f aca="false">LOOKUP(Журнал_образцов!$A166,Журнал_заявок!$A$3:$A3720,Журнал_заявок!$L$3:$L3720)</f>
        <v>#N/A</v>
      </c>
      <c r="W166" s="40" t="e">
        <f aca="false">CONCATENATE(G166,H166," ",IF(A166=A167,IF(F166=F167," ",F166),F166)," ",I166,J166,", ")</f>
        <v>#N/A</v>
      </c>
      <c r="X166" s="41" t="e">
        <f aca="false">W166&amp;IF(Журнал_образцов!A166=Журнал_образцов!A165,Журнал_образцов!X165,)</f>
        <v>#N/A</v>
      </c>
    </row>
    <row r="167" customFormat="false" ht="15" hidden="false" customHeight="false" outlineLevel="0" collapsed="false">
      <c r="A167" s="10"/>
      <c r="B167" s="24" t="n">
        <f aca="false">IF(Журнал_образцов!A167=Журнал_образцов!A166,Журнал_образцов!B166,0)+1</f>
        <v>163</v>
      </c>
      <c r="C167" s="25" t="str">
        <f aca="false">CONCATENATE(Журнал_образцов!A167,"-",TEXT(Журнал_образцов!B167,"00"))</f>
        <v>-163</v>
      </c>
      <c r="D167" s="26" t="e">
        <f aca="false">LOOKUP(Журнал_образцов!A86,Журнал_заявок!A$3:A103,Журнал_заявок!B$3:B103)</f>
        <v>#N/A</v>
      </c>
      <c r="E167" s="26" t="e">
        <f aca="false">LOOKUP(Журнал_образцов!A86,Журнал_заявок!$A$3:$A103,Журнал_заявок!H$3:H103)</f>
        <v>#N/A</v>
      </c>
      <c r="J167" s="26" t="e">
        <f aca="false">LOOKUP(Журнал_образцов!F167,справочник!K$2:K566,справочник!L$2:L566)</f>
        <v>#N/A</v>
      </c>
      <c r="L167" s="27" t="s">
        <v>649</v>
      </c>
      <c r="M167" s="27" t="e">
        <f aca="false">LOOKUP(Журнал_образцов!$A167,Журнал_заявок!A$3:$A184,Журнал_заявок!J$3:J184)</f>
        <v>#N/A</v>
      </c>
      <c r="N167" s="27" t="e">
        <f aca="false">LOOKUP(Журнал_образцов!$A167,Журнал_заявок!$A$3:B184,Журнал_заявок!K$3:K184)</f>
        <v>#N/A</v>
      </c>
      <c r="U167" s="27" t="e">
        <f aca="false">LOOKUP(Журнал_образцов!$A167,Журнал_заявок!$A$3:$A184,Журнал_заявок!$D$3:$D184)</f>
        <v>#N/A</v>
      </c>
      <c r="V167" s="27" t="e">
        <f aca="false">LOOKUP(Журнал_образцов!$A167,Журнал_заявок!$A$3:$A3721,Журнал_заявок!$L$3:$L3721)</f>
        <v>#N/A</v>
      </c>
      <c r="W167" s="40" t="e">
        <f aca="false">CONCATENATE(G167,H167," ",IF(A167=A168,IF(F167=F168," ",F167),F167)," ",I167,J167,", ")</f>
        <v>#N/A</v>
      </c>
      <c r="X167" s="41" t="e">
        <f aca="false">W167&amp;IF(Журнал_образцов!A167=Журнал_образцов!A166,Журнал_образцов!X166,)</f>
        <v>#N/A</v>
      </c>
    </row>
    <row r="168" customFormat="false" ht="15" hidden="false" customHeight="false" outlineLevel="0" collapsed="false">
      <c r="A168" s="10"/>
      <c r="B168" s="24" t="n">
        <f aca="false">IF(Журнал_образцов!A168=Журнал_образцов!A167,Журнал_образцов!B167,0)+1</f>
        <v>164</v>
      </c>
      <c r="C168" s="25" t="str">
        <f aca="false">CONCATENATE(Журнал_образцов!A168,"-",TEXT(Журнал_образцов!B168,"00"))</f>
        <v>-164</v>
      </c>
      <c r="D168" s="26" t="e">
        <f aca="false">LOOKUP(Журнал_образцов!A87,Журнал_заявок!A$3:A104,Журнал_заявок!B$3:B104)</f>
        <v>#N/A</v>
      </c>
      <c r="E168" s="26" t="e">
        <f aca="false">LOOKUP(Журнал_образцов!A87,Журнал_заявок!$A$3:$A104,Журнал_заявок!H$3:H104)</f>
        <v>#N/A</v>
      </c>
      <c r="J168" s="26" t="e">
        <f aca="false">LOOKUP(Журнал_образцов!F168,справочник!K$2:K567,справочник!L$2:L567)</f>
        <v>#N/A</v>
      </c>
      <c r="L168" s="27" t="s">
        <v>649</v>
      </c>
      <c r="M168" s="27" t="e">
        <f aca="false">LOOKUP(Журнал_образцов!$A168,Журнал_заявок!A$3:$A185,Журнал_заявок!J$3:J185)</f>
        <v>#N/A</v>
      </c>
      <c r="N168" s="27" t="e">
        <f aca="false">LOOKUP(Журнал_образцов!$A168,Журнал_заявок!$A$3:B185,Журнал_заявок!K$3:K185)</f>
        <v>#N/A</v>
      </c>
      <c r="U168" s="27" t="e">
        <f aca="false">LOOKUP(Журнал_образцов!$A168,Журнал_заявок!$A$3:$A185,Журнал_заявок!$D$3:$D185)</f>
        <v>#N/A</v>
      </c>
      <c r="V168" s="27" t="e">
        <f aca="false">LOOKUP(Журнал_образцов!$A168,Журнал_заявок!$A$3:$A3722,Журнал_заявок!$L$3:$L3722)</f>
        <v>#N/A</v>
      </c>
      <c r="W168" s="40" t="e">
        <f aca="false">CONCATENATE(G168,H168," ",IF(A168=A169,IF(F168=F169," ",F168),F168)," ",I168,J168,", ")</f>
        <v>#N/A</v>
      </c>
      <c r="X168" s="41" t="e">
        <f aca="false">W168&amp;IF(Журнал_образцов!A168=Журнал_образцов!A167,Журнал_образцов!X167,)</f>
        <v>#N/A</v>
      </c>
    </row>
    <row r="169" customFormat="false" ht="15" hidden="false" customHeight="false" outlineLevel="0" collapsed="false">
      <c r="A169" s="10"/>
      <c r="B169" s="24" t="n">
        <f aca="false">IF(Журнал_образцов!A169=Журнал_образцов!A168,Журнал_образцов!B168,0)+1</f>
        <v>165</v>
      </c>
      <c r="C169" s="25" t="str">
        <f aca="false">CONCATENATE(Журнал_образцов!A169,"-",TEXT(Журнал_образцов!B169,"00"))</f>
        <v>-165</v>
      </c>
      <c r="D169" s="26" t="e">
        <f aca="false">LOOKUP(Журнал_образцов!A88,Журнал_заявок!A$3:A105,Журнал_заявок!B$3:B105)</f>
        <v>#N/A</v>
      </c>
      <c r="E169" s="26" t="e">
        <f aca="false">LOOKUP(Журнал_образцов!A88,Журнал_заявок!$A$3:$A105,Журнал_заявок!H$3:H105)</f>
        <v>#N/A</v>
      </c>
      <c r="J169" s="26" t="e">
        <f aca="false">LOOKUP(Журнал_образцов!F169,справочник!K$2:K568,справочник!L$2:L568)</f>
        <v>#N/A</v>
      </c>
      <c r="L169" s="27" t="s">
        <v>651</v>
      </c>
      <c r="M169" s="27" t="e">
        <f aca="false">LOOKUP(Журнал_образцов!$A169,Журнал_заявок!A$3:$A186,Журнал_заявок!J$3:J186)</f>
        <v>#N/A</v>
      </c>
      <c r="N169" s="27" t="e">
        <f aca="false">LOOKUP(Журнал_образцов!$A169,Журнал_заявок!$A$3:B186,Журнал_заявок!K$3:K186)</f>
        <v>#N/A</v>
      </c>
      <c r="U169" s="27" t="e">
        <f aca="false">LOOKUP(Журнал_образцов!$A169,Журнал_заявок!$A$3:$A186,Журнал_заявок!$D$3:$D186)</f>
        <v>#N/A</v>
      </c>
      <c r="V169" s="27" t="e">
        <f aca="false">LOOKUP(Журнал_образцов!$A169,Журнал_заявок!$A$3:$A3723,Журнал_заявок!$L$3:$L3723)</f>
        <v>#N/A</v>
      </c>
      <c r="W169" s="40" t="e">
        <f aca="false">CONCATENATE(G169,H169," ",IF(A169=A170,IF(F169=F170," ",F169),F169)," ",I169,J169,", ")</f>
        <v>#N/A</v>
      </c>
      <c r="X169" s="41" t="e">
        <f aca="false">W169&amp;IF(Журнал_образцов!A169=Журнал_образцов!A168,Журнал_образцов!X168,)</f>
        <v>#N/A</v>
      </c>
    </row>
    <row r="170" customFormat="false" ht="15" hidden="false" customHeight="false" outlineLevel="0" collapsed="false">
      <c r="A170" s="10"/>
      <c r="B170" s="24" t="n">
        <f aca="false">IF(Журнал_образцов!A170=Журнал_образцов!A169,Журнал_образцов!B169,0)+1</f>
        <v>166</v>
      </c>
      <c r="C170" s="25" t="str">
        <f aca="false">CONCATENATE(Журнал_образцов!A170,"-",TEXT(Журнал_образцов!B170,"00"))</f>
        <v>-166</v>
      </c>
      <c r="D170" s="26" t="e">
        <f aca="false">LOOKUP(Журнал_образцов!A89,Журнал_заявок!A$3:A106,Журнал_заявок!B$3:B106)</f>
        <v>#N/A</v>
      </c>
      <c r="E170" s="26" t="e">
        <f aca="false">LOOKUP(Журнал_образцов!A89,Журнал_заявок!$A$3:$A106,Журнал_заявок!H$3:H106)</f>
        <v>#N/A</v>
      </c>
      <c r="J170" s="26" t="e">
        <f aca="false">LOOKUP(Журнал_образцов!F170,справочник!K$2:K569,справочник!L$2:L569)</f>
        <v>#N/A</v>
      </c>
      <c r="L170" s="27" t="s">
        <v>651</v>
      </c>
      <c r="M170" s="27" t="e">
        <f aca="false">LOOKUP(Журнал_образцов!$A170,Журнал_заявок!A$3:$A187,Журнал_заявок!J$3:J187)</f>
        <v>#N/A</v>
      </c>
      <c r="N170" s="27" t="e">
        <f aca="false">LOOKUP(Журнал_образцов!$A170,Журнал_заявок!$A$3:B187,Журнал_заявок!K$3:K187)</f>
        <v>#N/A</v>
      </c>
      <c r="U170" s="27" t="e">
        <f aca="false">LOOKUP(Журнал_образцов!$A170,Журнал_заявок!$A$3:$A187,Журнал_заявок!$D$3:$D187)</f>
        <v>#N/A</v>
      </c>
      <c r="V170" s="27" t="e">
        <f aca="false">LOOKUP(Журнал_образцов!$A170,Журнал_заявок!$A$3:$A3724,Журнал_заявок!$L$3:$L3724)</f>
        <v>#N/A</v>
      </c>
      <c r="W170" s="40" t="e">
        <f aca="false">CONCATENATE(G170,H170," ",IF(A170=A171,IF(F170=F171," ",F170),F170)," ",I170,J170,", ")</f>
        <v>#N/A</v>
      </c>
      <c r="X170" s="41" t="e">
        <f aca="false">W170&amp;IF(Журнал_образцов!A170=Журнал_образцов!A169,Журнал_образцов!X169,)</f>
        <v>#N/A</v>
      </c>
    </row>
    <row r="171" customFormat="false" ht="15" hidden="false" customHeight="false" outlineLevel="0" collapsed="false">
      <c r="A171" s="10"/>
      <c r="B171" s="24" t="n">
        <f aca="false">IF(Журнал_образцов!A171=Журнал_образцов!A170,Журнал_образцов!B170,0)+1</f>
        <v>167</v>
      </c>
      <c r="C171" s="25" t="str">
        <f aca="false">CONCATENATE(Журнал_образцов!A171,"-",TEXT(Журнал_образцов!B171,"00"))</f>
        <v>-167</v>
      </c>
      <c r="D171" s="26" t="e">
        <f aca="false">LOOKUP(Журнал_образцов!A90,Журнал_заявок!A$3:A107,Журнал_заявок!B$3:B107)</f>
        <v>#N/A</v>
      </c>
      <c r="E171" s="26" t="e">
        <f aca="false">LOOKUP(Журнал_образцов!A90,Журнал_заявок!$A$3:$A107,Журнал_заявок!H$3:H107)</f>
        <v>#N/A</v>
      </c>
      <c r="J171" s="26" t="e">
        <f aca="false">LOOKUP(Журнал_образцов!F171,справочник!K$2:K570,справочник!L$2:L570)</f>
        <v>#N/A</v>
      </c>
      <c r="L171" s="27" t="s">
        <v>651</v>
      </c>
      <c r="M171" s="27" t="e">
        <f aca="false">LOOKUP(Журнал_образцов!$A171,Журнал_заявок!A$3:$A188,Журнал_заявок!J$3:J188)</f>
        <v>#N/A</v>
      </c>
      <c r="N171" s="27" t="e">
        <f aca="false">LOOKUP(Журнал_образцов!$A171,Журнал_заявок!$A$3:B188,Журнал_заявок!K$3:K188)</f>
        <v>#N/A</v>
      </c>
      <c r="U171" s="27" t="e">
        <f aca="false">LOOKUP(Журнал_образцов!$A171,Журнал_заявок!$A$3:$A188,Журнал_заявок!$D$3:$D188)</f>
        <v>#N/A</v>
      </c>
      <c r="V171" s="27" t="e">
        <f aca="false">LOOKUP(Журнал_образцов!$A171,Журнал_заявок!$A$3:$A3725,Журнал_заявок!$L$3:$L3725)</f>
        <v>#N/A</v>
      </c>
      <c r="W171" s="40" t="e">
        <f aca="false">CONCATENATE(G171,H171," ",IF(A171=A172,IF(F171=F172," ",F171),F171)," ",I171,J171,", ")</f>
        <v>#N/A</v>
      </c>
      <c r="X171" s="41" t="e">
        <f aca="false">W171&amp;IF(Журнал_образцов!A171=Журнал_образцов!A170,Журнал_образцов!X170,)</f>
        <v>#N/A</v>
      </c>
    </row>
    <row r="172" customFormat="false" ht="15" hidden="false" customHeight="false" outlineLevel="0" collapsed="false">
      <c r="A172" s="10"/>
      <c r="B172" s="24" t="n">
        <f aca="false">IF(Журнал_образцов!A172=Журнал_образцов!A171,Журнал_образцов!B171,0)+1</f>
        <v>168</v>
      </c>
      <c r="C172" s="25" t="str">
        <f aca="false">CONCATENATE(Журнал_образцов!A172,"-",TEXT(Журнал_образцов!B172,"00"))</f>
        <v>-168</v>
      </c>
      <c r="D172" s="26" t="e">
        <f aca="false">LOOKUP(Журнал_образцов!A91,Журнал_заявок!A$3:A108,Журнал_заявок!B$3:B108)</f>
        <v>#N/A</v>
      </c>
      <c r="E172" s="26" t="e">
        <f aca="false">LOOKUP(Журнал_образцов!A91,Журнал_заявок!$A$3:$A108,Журнал_заявок!H$3:H108)</f>
        <v>#N/A</v>
      </c>
      <c r="J172" s="26" t="e">
        <f aca="false">LOOKUP(Журнал_образцов!F172,справочник!K$2:K571,справочник!L$2:L571)</f>
        <v>#N/A</v>
      </c>
      <c r="L172" s="27" t="s">
        <v>651</v>
      </c>
      <c r="M172" s="27" t="e">
        <f aca="false">LOOKUP(Журнал_образцов!$A172,Журнал_заявок!A$3:$A189,Журнал_заявок!J$3:J189)</f>
        <v>#N/A</v>
      </c>
      <c r="N172" s="27" t="e">
        <f aca="false">LOOKUP(Журнал_образцов!$A172,Журнал_заявок!$A$3:B189,Журнал_заявок!K$3:K189)</f>
        <v>#N/A</v>
      </c>
      <c r="U172" s="27" t="e">
        <f aca="false">LOOKUP(Журнал_образцов!$A172,Журнал_заявок!$A$3:$A189,Журнал_заявок!$D$3:$D189)</f>
        <v>#N/A</v>
      </c>
      <c r="V172" s="27" t="e">
        <f aca="false">LOOKUP(Журнал_образцов!$A172,Журнал_заявок!$A$3:$A3726,Журнал_заявок!$L$3:$L3726)</f>
        <v>#N/A</v>
      </c>
      <c r="W172" s="40" t="e">
        <f aca="false">CONCATENATE(G172,H172," ",IF(A172=A173,IF(F172=F173," ",F172),F172)," ",I172,J172,", ")</f>
        <v>#N/A</v>
      </c>
      <c r="X172" s="41" t="e">
        <f aca="false">W172&amp;IF(Журнал_образцов!A172=Журнал_образцов!A171,Журнал_образцов!X171,)</f>
        <v>#N/A</v>
      </c>
    </row>
    <row r="173" customFormat="false" ht="15" hidden="false" customHeight="false" outlineLevel="0" collapsed="false">
      <c r="A173" s="10"/>
      <c r="B173" s="24" t="n">
        <f aca="false">IF(Журнал_образцов!A173=Журнал_образцов!A172,Журнал_образцов!B172,0)+1</f>
        <v>169</v>
      </c>
      <c r="C173" s="25" t="str">
        <f aca="false">CONCATENATE(Журнал_образцов!A173,"-",TEXT(Журнал_образцов!B173,"00"))</f>
        <v>-169</v>
      </c>
      <c r="D173" s="26" t="e">
        <f aca="false">LOOKUP(Журнал_образцов!A92,Журнал_заявок!A$3:A109,Журнал_заявок!B$3:B109)</f>
        <v>#N/A</v>
      </c>
      <c r="E173" s="26" t="e">
        <f aca="false">LOOKUP(Журнал_образцов!A92,Журнал_заявок!$A$3:$A109,Журнал_заявок!H$3:H109)</f>
        <v>#N/A</v>
      </c>
      <c r="J173" s="26" t="e">
        <f aca="false">LOOKUP(Журнал_образцов!F173,справочник!K$2:K572,справочник!L$2:L572)</f>
        <v>#N/A</v>
      </c>
      <c r="L173" s="27" t="s">
        <v>651</v>
      </c>
      <c r="M173" s="27" t="e">
        <f aca="false">LOOKUP(Журнал_образцов!$A173,Журнал_заявок!A$3:$A190,Журнал_заявок!J$3:J190)</f>
        <v>#N/A</v>
      </c>
      <c r="N173" s="27" t="e">
        <f aca="false">LOOKUP(Журнал_образцов!$A173,Журнал_заявок!$A$3:B190,Журнал_заявок!K$3:K190)</f>
        <v>#N/A</v>
      </c>
      <c r="U173" s="27" t="e">
        <f aca="false">LOOKUP(Журнал_образцов!$A173,Журнал_заявок!$A$3:$A190,Журнал_заявок!$D$3:$D190)</f>
        <v>#N/A</v>
      </c>
      <c r="V173" s="27" t="e">
        <f aca="false">LOOKUP(Журнал_образцов!$A173,Журнал_заявок!$A$3:$A3727,Журнал_заявок!$L$3:$L3727)</f>
        <v>#N/A</v>
      </c>
      <c r="W173" s="40" t="e">
        <f aca="false">CONCATENATE(G173,H173," ",IF(A173=A174,IF(F173=F174," ",F173),F173)," ",I173,J173,", ")</f>
        <v>#N/A</v>
      </c>
      <c r="X173" s="41" t="e">
        <f aca="false">W173&amp;IF(Журнал_образцов!A173=Журнал_образцов!A172,Журнал_образцов!X172,)</f>
        <v>#N/A</v>
      </c>
    </row>
    <row r="174" customFormat="false" ht="15" hidden="false" customHeight="false" outlineLevel="0" collapsed="false">
      <c r="A174" s="10"/>
      <c r="B174" s="24" t="n">
        <f aca="false">IF(Журнал_образцов!A174=Журнал_образцов!A173,Журнал_образцов!B173,0)+1</f>
        <v>170</v>
      </c>
      <c r="C174" s="25" t="str">
        <f aca="false">CONCATENATE(Журнал_образцов!A174,"-",TEXT(Журнал_образцов!B174,"00"))</f>
        <v>-170</v>
      </c>
      <c r="D174" s="26" t="e">
        <f aca="false">LOOKUP(Журнал_образцов!A93,Журнал_заявок!A$3:A110,Журнал_заявок!B$3:B110)</f>
        <v>#N/A</v>
      </c>
      <c r="E174" s="26" t="e">
        <f aca="false">LOOKUP(Журнал_образцов!A93,Журнал_заявок!$A$3:$A110,Журнал_заявок!H$3:H110)</f>
        <v>#N/A</v>
      </c>
      <c r="J174" s="26" t="e">
        <f aca="false">LOOKUP(Журнал_образцов!F174,справочник!K$2:K573,справочник!L$2:L573)</f>
        <v>#N/A</v>
      </c>
      <c r="L174" s="27" t="s">
        <v>651</v>
      </c>
      <c r="M174" s="27" t="e">
        <f aca="false">LOOKUP(Журнал_образцов!$A174,Журнал_заявок!A$3:$A191,Журнал_заявок!J$3:J191)</f>
        <v>#N/A</v>
      </c>
      <c r="N174" s="27" t="e">
        <f aca="false">LOOKUP(Журнал_образцов!$A174,Журнал_заявок!$A$3:B191,Журнал_заявок!K$3:K191)</f>
        <v>#N/A</v>
      </c>
      <c r="U174" s="27" t="e">
        <f aca="false">LOOKUP(Журнал_образцов!$A174,Журнал_заявок!$A$3:$A191,Журнал_заявок!$D$3:$D191)</f>
        <v>#N/A</v>
      </c>
      <c r="V174" s="27" t="e">
        <f aca="false">LOOKUP(Журнал_образцов!$A174,Журнал_заявок!$A$3:$A3728,Журнал_заявок!$L$3:$L3728)</f>
        <v>#N/A</v>
      </c>
      <c r="W174" s="40" t="e">
        <f aca="false">CONCATENATE(G174,H174," ",IF(A174=A175,IF(F174=F175," ",F174),F174)," ",I174,J174,", ")</f>
        <v>#N/A</v>
      </c>
      <c r="X174" s="41" t="e">
        <f aca="false">W174&amp;IF(Журнал_образцов!A174=Журнал_образцов!A173,Журнал_образцов!X173,)</f>
        <v>#N/A</v>
      </c>
    </row>
    <row r="175" customFormat="false" ht="15" hidden="false" customHeight="false" outlineLevel="0" collapsed="false">
      <c r="A175" s="10"/>
      <c r="B175" s="24" t="n">
        <f aca="false">IF(Журнал_образцов!A175=Журнал_образцов!A174,Журнал_образцов!B174,0)+1</f>
        <v>171</v>
      </c>
      <c r="C175" s="25" t="str">
        <f aca="false">CONCATENATE(Журнал_образцов!A175,"-",TEXT(Журнал_образцов!B175,"00"))</f>
        <v>-171</v>
      </c>
      <c r="D175" s="26" t="e">
        <f aca="false">LOOKUP(Журнал_образцов!A94,Журнал_заявок!A$3:A111,Журнал_заявок!B$3:B111)</f>
        <v>#N/A</v>
      </c>
      <c r="E175" s="26" t="e">
        <f aca="false">LOOKUP(Журнал_образцов!A94,Журнал_заявок!$A$3:$A111,Журнал_заявок!H$3:H111)</f>
        <v>#N/A</v>
      </c>
      <c r="J175" s="26" t="e">
        <f aca="false">LOOKUP(Журнал_образцов!F175,справочник!K$2:K574,справочник!L$2:L574)</f>
        <v>#N/A</v>
      </c>
      <c r="L175" s="27" t="s">
        <v>651</v>
      </c>
      <c r="M175" s="27" t="e">
        <f aca="false">LOOKUP(Журнал_образцов!$A175,Журнал_заявок!A$3:$A192,Журнал_заявок!J$3:J192)</f>
        <v>#N/A</v>
      </c>
      <c r="N175" s="27" t="e">
        <f aca="false">LOOKUP(Журнал_образцов!$A175,Журнал_заявок!$A$3:B192,Журнал_заявок!K$3:K192)</f>
        <v>#N/A</v>
      </c>
      <c r="U175" s="27" t="e">
        <f aca="false">LOOKUP(Журнал_образцов!$A175,Журнал_заявок!$A$3:$A192,Журнал_заявок!$D$3:$D192)</f>
        <v>#N/A</v>
      </c>
      <c r="V175" s="27" t="e">
        <f aca="false">LOOKUP(Журнал_образцов!$A175,Журнал_заявок!$A$3:$A3729,Журнал_заявок!$L$3:$L3729)</f>
        <v>#N/A</v>
      </c>
      <c r="W175" s="40" t="e">
        <f aca="false">CONCATENATE(G175,H175," ",IF(A175=A176,IF(F175=F176," ",F175),F175)," ",I175,J175,", ")</f>
        <v>#N/A</v>
      </c>
      <c r="X175" s="41" t="e">
        <f aca="false">W175&amp;IF(Журнал_образцов!A175=Журнал_образцов!A174,Журнал_образцов!X174,)</f>
        <v>#N/A</v>
      </c>
    </row>
    <row r="176" customFormat="false" ht="15" hidden="false" customHeight="false" outlineLevel="0" collapsed="false">
      <c r="A176" s="10"/>
      <c r="B176" s="24" t="n">
        <f aca="false">IF(Журнал_образцов!A176=Журнал_образцов!A175,Журнал_образцов!B175,0)+1</f>
        <v>172</v>
      </c>
      <c r="C176" s="25" t="str">
        <f aca="false">CONCATENATE(Журнал_образцов!A176,"-",TEXT(Журнал_образцов!B176,"00"))</f>
        <v>-172</v>
      </c>
      <c r="D176" s="26" t="e">
        <f aca="false">LOOKUP(Журнал_образцов!A95,Журнал_заявок!A$3:A112,Журнал_заявок!B$3:B112)</f>
        <v>#N/A</v>
      </c>
      <c r="E176" s="26" t="e">
        <f aca="false">LOOKUP(Журнал_образцов!A95,Журнал_заявок!$A$3:$A112,Журнал_заявок!H$3:H112)</f>
        <v>#N/A</v>
      </c>
      <c r="J176" s="26" t="e">
        <f aca="false">LOOKUP(Журнал_образцов!F176,справочник!K$2:K575,справочник!L$2:L575)</f>
        <v>#N/A</v>
      </c>
      <c r="L176" s="27" t="s">
        <v>651</v>
      </c>
      <c r="M176" s="27" t="e">
        <f aca="false">LOOKUP(Журнал_образцов!$A176,Журнал_заявок!A$3:$A193,Журнал_заявок!J$3:J193)</f>
        <v>#N/A</v>
      </c>
      <c r="N176" s="27" t="e">
        <f aca="false">LOOKUP(Журнал_образцов!$A176,Журнал_заявок!$A$3:B193,Журнал_заявок!K$3:K193)</f>
        <v>#N/A</v>
      </c>
      <c r="U176" s="27" t="e">
        <f aca="false">LOOKUP(Журнал_образцов!$A176,Журнал_заявок!$A$3:$A193,Журнал_заявок!$D$3:$D193)</f>
        <v>#N/A</v>
      </c>
      <c r="V176" s="27" t="e">
        <f aca="false">LOOKUP(Журнал_образцов!$A176,Журнал_заявок!$A$3:$A3730,Журнал_заявок!$L$3:$L3730)</f>
        <v>#N/A</v>
      </c>
      <c r="W176" s="40" t="e">
        <f aca="false">CONCATENATE(G176,H176," ",IF(A176=A177,IF(F176=F177," ",F176),F176)," ",I176,J176,", ")</f>
        <v>#N/A</v>
      </c>
      <c r="X176" s="41" t="e">
        <f aca="false">W176&amp;IF(Журнал_образцов!A176=Журнал_образцов!A175,Журнал_образцов!X175,)</f>
        <v>#N/A</v>
      </c>
    </row>
    <row r="177" customFormat="false" ht="15" hidden="false" customHeight="false" outlineLevel="0" collapsed="false">
      <c r="A177" s="10"/>
      <c r="B177" s="24" t="n">
        <f aca="false">IF(Журнал_образцов!A177=Журнал_образцов!A176,Журнал_образцов!B176,0)+1</f>
        <v>173</v>
      </c>
      <c r="C177" s="25" t="str">
        <f aca="false">CONCATENATE(Журнал_образцов!A177,"-",TEXT(Журнал_образцов!B177,"00"))</f>
        <v>-173</v>
      </c>
      <c r="D177" s="26" t="e">
        <f aca="false">LOOKUP(Журнал_образцов!A96,Журнал_заявок!A$3:A113,Журнал_заявок!B$3:B113)</f>
        <v>#N/A</v>
      </c>
      <c r="E177" s="26" t="e">
        <f aca="false">LOOKUP(Журнал_образцов!A96,Журнал_заявок!$A$3:$A113,Журнал_заявок!H$3:H113)</f>
        <v>#N/A</v>
      </c>
      <c r="J177" s="26" t="e">
        <f aca="false">LOOKUP(Журнал_образцов!F177,справочник!K$2:K576,справочник!L$2:L576)</f>
        <v>#N/A</v>
      </c>
      <c r="L177" s="27" t="s">
        <v>651</v>
      </c>
      <c r="M177" s="27" t="e">
        <f aca="false">LOOKUP(Журнал_образцов!$A177,Журнал_заявок!A$3:$A194,Журнал_заявок!J$3:J194)</f>
        <v>#N/A</v>
      </c>
      <c r="N177" s="27" t="e">
        <f aca="false">LOOKUP(Журнал_образцов!$A177,Журнал_заявок!$A$3:B194,Журнал_заявок!K$3:K194)</f>
        <v>#N/A</v>
      </c>
      <c r="U177" s="27" t="e">
        <f aca="false">LOOKUP(Журнал_образцов!$A177,Журнал_заявок!$A$3:$A194,Журнал_заявок!$D$3:$D194)</f>
        <v>#N/A</v>
      </c>
      <c r="V177" s="27" t="e">
        <f aca="false">LOOKUP(Журнал_образцов!$A177,Журнал_заявок!$A$3:$A3731,Журнал_заявок!$L$3:$L3731)</f>
        <v>#N/A</v>
      </c>
      <c r="W177" s="40" t="e">
        <f aca="false">CONCATENATE(G177,H177," ",IF(A177=A178,IF(F177=F178," ",F177),F177)," ",I177,J177,", ")</f>
        <v>#N/A</v>
      </c>
      <c r="X177" s="41" t="e">
        <f aca="false">W177&amp;IF(Журнал_образцов!A177=Журнал_образцов!A176,Журнал_образцов!X176,)</f>
        <v>#N/A</v>
      </c>
    </row>
    <row r="178" customFormat="false" ht="15" hidden="false" customHeight="false" outlineLevel="0" collapsed="false">
      <c r="A178" s="10"/>
      <c r="B178" s="24" t="n">
        <f aca="false">IF(Журнал_образцов!A178=Журнал_образцов!A177,Журнал_образцов!B177,0)+1</f>
        <v>174</v>
      </c>
      <c r="C178" s="25" t="str">
        <f aca="false">CONCATENATE(Журнал_образцов!A178,"-",TEXT(Журнал_образцов!B178,"00"))</f>
        <v>-174</v>
      </c>
      <c r="D178" s="26" t="e">
        <f aca="false">LOOKUP(Журнал_образцов!A97,Журнал_заявок!A$3:A114,Журнал_заявок!B$3:B114)</f>
        <v>#N/A</v>
      </c>
      <c r="E178" s="26" t="e">
        <f aca="false">LOOKUP(Журнал_образцов!A97,Журнал_заявок!$A$3:$A114,Журнал_заявок!H$3:H114)</f>
        <v>#N/A</v>
      </c>
      <c r="J178" s="26" t="e">
        <f aca="false">LOOKUP(Журнал_образцов!F178,справочник!K$2:K577,справочник!L$2:L577)</f>
        <v>#N/A</v>
      </c>
      <c r="L178" s="27" t="s">
        <v>651</v>
      </c>
      <c r="M178" s="27" t="e">
        <f aca="false">LOOKUP(Журнал_образцов!$A178,Журнал_заявок!A$3:$A195,Журнал_заявок!J$3:J195)</f>
        <v>#N/A</v>
      </c>
      <c r="N178" s="27" t="e">
        <f aca="false">LOOKUP(Журнал_образцов!$A178,Журнал_заявок!$A$3:B195,Журнал_заявок!K$3:K195)</f>
        <v>#N/A</v>
      </c>
      <c r="U178" s="27" t="e">
        <f aca="false">LOOKUP(Журнал_образцов!$A178,Журнал_заявок!$A$3:$A195,Журнал_заявок!$D$3:$D195)</f>
        <v>#N/A</v>
      </c>
      <c r="V178" s="27" t="e">
        <f aca="false">LOOKUP(Журнал_образцов!$A178,Журнал_заявок!$A$3:$A3732,Журнал_заявок!$L$3:$L3732)</f>
        <v>#N/A</v>
      </c>
      <c r="W178" s="40" t="e">
        <f aca="false">CONCATENATE(G178,H178," ",IF(A178=A179,IF(F178=F179," ",F178),F178)," ",I178,J178,", ")</f>
        <v>#N/A</v>
      </c>
      <c r="X178" s="41" t="e">
        <f aca="false">W178&amp;IF(Журнал_образцов!A178=Журнал_образцов!A177,Журнал_образцов!X177,)</f>
        <v>#N/A</v>
      </c>
    </row>
    <row r="179" customFormat="false" ht="15" hidden="false" customHeight="false" outlineLevel="0" collapsed="false">
      <c r="A179" s="10"/>
      <c r="B179" s="24" t="n">
        <f aca="false">IF(Журнал_образцов!A179=Журнал_образцов!A178,Журнал_образцов!B178,0)+1</f>
        <v>175</v>
      </c>
      <c r="C179" s="25" t="str">
        <f aca="false">CONCATENATE(Журнал_образцов!A179,"-",TEXT(Журнал_образцов!B179,"00"))</f>
        <v>-175</v>
      </c>
      <c r="D179" s="26" t="e">
        <f aca="false">LOOKUP(Журнал_образцов!A98,Журнал_заявок!A$3:A115,Журнал_заявок!B$3:B115)</f>
        <v>#N/A</v>
      </c>
      <c r="E179" s="26" t="e">
        <f aca="false">LOOKUP(Журнал_образцов!A98,Журнал_заявок!$A$3:$A115,Журнал_заявок!H$3:H115)</f>
        <v>#N/A</v>
      </c>
      <c r="J179" s="26" t="e">
        <f aca="false">LOOKUP(Журнал_образцов!F179,справочник!K$2:K578,справочник!L$2:L578)</f>
        <v>#N/A</v>
      </c>
      <c r="L179" s="27" t="s">
        <v>651</v>
      </c>
      <c r="M179" s="27" t="e">
        <f aca="false">LOOKUP(Журнал_образцов!$A179,Журнал_заявок!A$3:$A196,Журнал_заявок!J$3:J196)</f>
        <v>#N/A</v>
      </c>
      <c r="N179" s="27" t="e">
        <f aca="false">LOOKUP(Журнал_образцов!$A179,Журнал_заявок!$A$3:B196,Журнал_заявок!K$3:K196)</f>
        <v>#N/A</v>
      </c>
      <c r="U179" s="27" t="e">
        <f aca="false">LOOKUP(Журнал_образцов!$A179,Журнал_заявок!$A$3:$A196,Журнал_заявок!$D$3:$D196)</f>
        <v>#N/A</v>
      </c>
      <c r="V179" s="27" t="e">
        <f aca="false">LOOKUP(Журнал_образцов!$A179,Журнал_заявок!$A$3:$A3733,Журнал_заявок!$L$3:$L3733)</f>
        <v>#N/A</v>
      </c>
      <c r="W179" s="40" t="e">
        <f aca="false">CONCATENATE(G179,H179," ",IF(A179=A180,IF(F179=F180," ",F179),F179)," ",I179,J179,", ")</f>
        <v>#N/A</v>
      </c>
      <c r="X179" s="41" t="e">
        <f aca="false">W179&amp;IF(Журнал_образцов!A179=Журнал_образцов!A178,Журнал_образцов!X178,)</f>
        <v>#N/A</v>
      </c>
    </row>
    <row r="180" customFormat="false" ht="15" hidden="false" customHeight="false" outlineLevel="0" collapsed="false">
      <c r="A180" s="10"/>
      <c r="B180" s="24" t="n">
        <f aca="false">IF(Журнал_образцов!A180=Журнал_образцов!A179,Журнал_образцов!B179,0)+1</f>
        <v>176</v>
      </c>
      <c r="C180" s="25" t="str">
        <f aca="false">CONCATENATE(Журнал_образцов!A180,"-",TEXT(Журнал_образцов!B180,"00"))</f>
        <v>-176</v>
      </c>
      <c r="D180" s="26" t="e">
        <f aca="false">LOOKUP(Журнал_образцов!A99,Журнал_заявок!A$3:A116,Журнал_заявок!B$3:B116)</f>
        <v>#N/A</v>
      </c>
      <c r="E180" s="26" t="e">
        <f aca="false">LOOKUP(Журнал_образцов!A99,Журнал_заявок!$A$3:$A116,Журнал_заявок!H$3:H116)</f>
        <v>#N/A</v>
      </c>
      <c r="J180" s="26" t="e">
        <f aca="false">LOOKUP(Журнал_образцов!F180,справочник!K$2:K579,справочник!L$2:L579)</f>
        <v>#N/A</v>
      </c>
      <c r="L180" s="27" t="s">
        <v>651</v>
      </c>
      <c r="M180" s="27" t="e">
        <f aca="false">LOOKUP(Журнал_образцов!$A180,Журнал_заявок!A$3:$A197,Журнал_заявок!J$3:J197)</f>
        <v>#N/A</v>
      </c>
      <c r="N180" s="27" t="e">
        <f aca="false">LOOKUP(Журнал_образцов!$A180,Журнал_заявок!$A$3:B197,Журнал_заявок!K$3:K197)</f>
        <v>#N/A</v>
      </c>
      <c r="U180" s="27" t="e">
        <f aca="false">LOOKUP(Журнал_образцов!$A180,Журнал_заявок!$A$3:$A197,Журнал_заявок!$D$3:$D197)</f>
        <v>#N/A</v>
      </c>
      <c r="V180" s="27" t="e">
        <f aca="false">LOOKUP(Журнал_образцов!$A180,Журнал_заявок!$A$3:$A3734,Журнал_заявок!$L$3:$L3734)</f>
        <v>#N/A</v>
      </c>
      <c r="W180" s="40" t="e">
        <f aca="false">CONCATENATE(G180,H180," ",IF(A180=A181,IF(F180=F181," ",F180),F180)," ",I180,J180,", ")</f>
        <v>#N/A</v>
      </c>
      <c r="X180" s="41" t="e">
        <f aca="false">W180&amp;IF(Журнал_образцов!A180=Журнал_образцов!A179,Журнал_образцов!X179,)</f>
        <v>#N/A</v>
      </c>
    </row>
    <row r="181" customFormat="false" ht="15" hidden="false" customHeight="false" outlineLevel="0" collapsed="false">
      <c r="A181" s="10"/>
      <c r="B181" s="24" t="n">
        <f aca="false">IF(Журнал_образцов!A181=Журнал_образцов!A180,Журнал_образцов!B180,0)+1</f>
        <v>177</v>
      </c>
      <c r="C181" s="25" t="str">
        <f aca="false">CONCATENATE(Журнал_образцов!A181,"-",TEXT(Журнал_образцов!B181,"00"))</f>
        <v>-177</v>
      </c>
      <c r="D181" s="26" t="e">
        <f aca="false">LOOKUP(Журнал_образцов!A100,Журнал_заявок!A$3:A117,Журнал_заявок!B$3:B117)</f>
        <v>#N/A</v>
      </c>
      <c r="E181" s="26" t="e">
        <f aca="false">LOOKUP(Журнал_образцов!A100,Журнал_заявок!$A$3:$A117,Журнал_заявок!H$3:H117)</f>
        <v>#N/A</v>
      </c>
      <c r="J181" s="26" t="e">
        <f aca="false">LOOKUP(Журнал_образцов!F181,справочник!K$2:K580,справочник!L$2:L580)</f>
        <v>#N/A</v>
      </c>
      <c r="L181" s="27" t="s">
        <v>651</v>
      </c>
      <c r="M181" s="27" t="e">
        <f aca="false">LOOKUP(Журнал_образцов!$A181,Журнал_заявок!A$3:$A198,Журнал_заявок!J$3:J198)</f>
        <v>#N/A</v>
      </c>
      <c r="N181" s="27" t="e">
        <f aca="false">LOOKUP(Журнал_образцов!$A181,Журнал_заявок!$A$3:B198,Журнал_заявок!K$3:K198)</f>
        <v>#N/A</v>
      </c>
      <c r="U181" s="27" t="e">
        <f aca="false">LOOKUP(Журнал_образцов!$A181,Журнал_заявок!$A$3:$A198,Журнал_заявок!$D$3:$D198)</f>
        <v>#N/A</v>
      </c>
      <c r="V181" s="27" t="e">
        <f aca="false">LOOKUP(Журнал_образцов!$A181,Журнал_заявок!$A$3:$A3735,Журнал_заявок!$L$3:$L3735)</f>
        <v>#N/A</v>
      </c>
      <c r="W181" s="40" t="e">
        <f aca="false">CONCATENATE(G181,H181," ",IF(A181=A182,IF(F181=F182," ",F181),F181)," ",I181,J181,", ")</f>
        <v>#N/A</v>
      </c>
      <c r="X181" s="41" t="e">
        <f aca="false">W181&amp;IF(Журнал_образцов!A181=Журнал_образцов!A180,Журнал_образцов!X180,)</f>
        <v>#N/A</v>
      </c>
    </row>
    <row r="182" customFormat="false" ht="15" hidden="false" customHeight="false" outlineLevel="0" collapsed="false">
      <c r="A182" s="10"/>
      <c r="B182" s="24" t="n">
        <f aca="false">IF(Журнал_образцов!A182=Журнал_образцов!A181,Журнал_образцов!B181,0)+1</f>
        <v>178</v>
      </c>
      <c r="C182" s="25" t="str">
        <f aca="false">CONCATENATE(Журнал_образцов!A182,"-",TEXT(Журнал_образцов!B182,"00"))</f>
        <v>-178</v>
      </c>
      <c r="D182" s="26" t="e">
        <f aca="false">LOOKUP(Журнал_образцов!A101,Журнал_заявок!A$3:A118,Журнал_заявок!B$3:B118)</f>
        <v>#N/A</v>
      </c>
      <c r="E182" s="26" t="e">
        <f aca="false">LOOKUP(Журнал_образцов!A101,Журнал_заявок!$A$3:$A118,Журнал_заявок!H$3:H118)</f>
        <v>#N/A</v>
      </c>
      <c r="J182" s="26" t="e">
        <f aca="false">LOOKUP(Журнал_образцов!F182,справочник!K$2:K581,справочник!L$2:L581)</f>
        <v>#N/A</v>
      </c>
      <c r="L182" s="27" t="s">
        <v>651</v>
      </c>
      <c r="M182" s="27" t="e">
        <f aca="false">LOOKUP(Журнал_образцов!$A182,Журнал_заявок!A$3:$A199,Журнал_заявок!J$3:J199)</f>
        <v>#N/A</v>
      </c>
      <c r="N182" s="27" t="e">
        <f aca="false">LOOKUP(Журнал_образцов!$A182,Журнал_заявок!$A$3:B199,Журнал_заявок!K$3:K199)</f>
        <v>#N/A</v>
      </c>
      <c r="U182" s="27" t="e">
        <f aca="false">LOOKUP(Журнал_образцов!$A182,Журнал_заявок!$A$3:$A199,Журнал_заявок!$D$3:$D199)</f>
        <v>#N/A</v>
      </c>
      <c r="V182" s="27" t="e">
        <f aca="false">LOOKUP(Журнал_образцов!$A182,Журнал_заявок!$A$3:$A3736,Журнал_заявок!$L$3:$L3736)</f>
        <v>#N/A</v>
      </c>
      <c r="W182" s="40" t="e">
        <f aca="false">CONCATENATE(G182,H182," ",IF(A182=A183,IF(F182=F183," ",F182),F182)," ",I182,J182,", ")</f>
        <v>#N/A</v>
      </c>
      <c r="X182" s="41" t="e">
        <f aca="false">W182&amp;IF(Журнал_образцов!A182=Журнал_образцов!A181,Журнал_образцов!X181,)</f>
        <v>#N/A</v>
      </c>
    </row>
    <row r="183" customFormat="false" ht="15" hidden="false" customHeight="false" outlineLevel="0" collapsed="false">
      <c r="A183" s="10"/>
      <c r="B183" s="24" t="n">
        <f aca="false">IF(Журнал_образцов!A183=Журнал_образцов!A182,Журнал_образцов!B182,0)+1</f>
        <v>179</v>
      </c>
      <c r="C183" s="25" t="str">
        <f aca="false">CONCATENATE(Журнал_образцов!A183,"-",TEXT(Журнал_образцов!B183,"00"))</f>
        <v>-179</v>
      </c>
      <c r="D183" s="26" t="e">
        <f aca="false">LOOKUP(Журнал_образцов!A102,Журнал_заявок!A$3:A119,Журнал_заявок!B$3:B119)</f>
        <v>#N/A</v>
      </c>
      <c r="E183" s="26" t="e">
        <f aca="false">LOOKUP(Журнал_образцов!A102,Журнал_заявок!$A$3:$A119,Журнал_заявок!H$3:H119)</f>
        <v>#N/A</v>
      </c>
      <c r="J183" s="26" t="e">
        <f aca="false">LOOKUP(Журнал_образцов!F183,справочник!K$2:K582,справочник!L$2:L582)</f>
        <v>#N/A</v>
      </c>
      <c r="L183" s="27" t="s">
        <v>651</v>
      </c>
      <c r="M183" s="27" t="e">
        <f aca="false">LOOKUP(Журнал_образцов!$A183,Журнал_заявок!A$3:$A200,Журнал_заявок!J$3:J200)</f>
        <v>#N/A</v>
      </c>
      <c r="N183" s="27" t="e">
        <f aca="false">LOOKUP(Журнал_образцов!$A183,Журнал_заявок!$A$3:B200,Журнал_заявок!K$3:K200)</f>
        <v>#N/A</v>
      </c>
      <c r="U183" s="27" t="e">
        <f aca="false">LOOKUP(Журнал_образцов!$A183,Журнал_заявок!$A$3:$A200,Журнал_заявок!$D$3:$D200)</f>
        <v>#N/A</v>
      </c>
      <c r="V183" s="27" t="e">
        <f aca="false">LOOKUP(Журнал_образцов!$A183,Журнал_заявок!$A$3:$A3737,Журнал_заявок!$L$3:$L3737)</f>
        <v>#N/A</v>
      </c>
      <c r="W183" s="40" t="e">
        <f aca="false">CONCATENATE(G183,H183," ",IF(A183=A184,IF(F183=F184," ",F183),F183)," ",I183,J183,", ")</f>
        <v>#N/A</v>
      </c>
      <c r="X183" s="41" t="e">
        <f aca="false">W183&amp;IF(Журнал_образцов!A183=Журнал_образцов!A182,Журнал_образцов!X182,)</f>
        <v>#N/A</v>
      </c>
    </row>
    <row r="184" customFormat="false" ht="15" hidden="false" customHeight="false" outlineLevel="0" collapsed="false">
      <c r="A184" s="10"/>
      <c r="B184" s="24" t="n">
        <f aca="false">IF(Журнал_образцов!A184=Журнал_образцов!A183,Журнал_образцов!B183,0)+1</f>
        <v>180</v>
      </c>
      <c r="C184" s="25" t="str">
        <f aca="false">CONCATENATE(Журнал_образцов!A184,"-",TEXT(Журнал_образцов!B184,"00"))</f>
        <v>-180</v>
      </c>
      <c r="D184" s="26" t="e">
        <f aca="false">LOOKUP(Журнал_образцов!A103,Журнал_заявок!A$3:A120,Журнал_заявок!B$3:B120)</f>
        <v>#N/A</v>
      </c>
      <c r="E184" s="26" t="e">
        <f aca="false">LOOKUP(Журнал_образцов!A103,Журнал_заявок!$A$3:$A120,Журнал_заявок!H$3:H120)</f>
        <v>#N/A</v>
      </c>
      <c r="J184" s="26" t="e">
        <f aca="false">LOOKUP(Журнал_образцов!F184,справочник!K$2:K583,справочник!L$2:L583)</f>
        <v>#N/A</v>
      </c>
      <c r="L184" s="27" t="s">
        <v>651</v>
      </c>
      <c r="M184" s="27" t="e">
        <f aca="false">LOOKUP(Журнал_образцов!$A184,Журнал_заявок!A$3:$A201,Журнал_заявок!J$3:J201)</f>
        <v>#N/A</v>
      </c>
      <c r="N184" s="27" t="e">
        <f aca="false">LOOKUP(Журнал_образцов!$A184,Журнал_заявок!$A$3:B201,Журнал_заявок!K$3:K201)</f>
        <v>#N/A</v>
      </c>
      <c r="U184" s="27" t="e">
        <f aca="false">LOOKUP(Журнал_образцов!$A184,Журнал_заявок!$A$3:$A201,Журнал_заявок!$D$3:$D201)</f>
        <v>#N/A</v>
      </c>
      <c r="V184" s="27" t="e">
        <f aca="false">LOOKUP(Журнал_образцов!$A184,Журнал_заявок!$A$3:$A3738,Журнал_заявок!$L$3:$L3738)</f>
        <v>#N/A</v>
      </c>
      <c r="W184" s="40" t="e">
        <f aca="false">CONCATENATE(G184,H184," ",IF(A184=A185,IF(F184=F185," ",F184),F184)," ",I184,J184,", ")</f>
        <v>#N/A</v>
      </c>
      <c r="X184" s="41" t="e">
        <f aca="false">W184&amp;IF(Журнал_образцов!A184=Журнал_образцов!A183,Журнал_образцов!X183,)</f>
        <v>#N/A</v>
      </c>
    </row>
    <row r="185" customFormat="false" ht="15" hidden="false" customHeight="false" outlineLevel="0" collapsed="false">
      <c r="A185" s="10"/>
      <c r="B185" s="24" t="n">
        <f aca="false">IF(Журнал_образцов!A185=Журнал_образцов!A184,Журнал_образцов!B184,0)+1</f>
        <v>181</v>
      </c>
      <c r="C185" s="25" t="str">
        <f aca="false">CONCATENATE(Журнал_образцов!A185,"-",TEXT(Журнал_образцов!B185,"00"))</f>
        <v>-181</v>
      </c>
      <c r="D185" s="26" t="e">
        <f aca="false">LOOKUP(Журнал_образцов!A104,Журнал_заявок!A$3:A121,Журнал_заявок!B$3:B121)</f>
        <v>#N/A</v>
      </c>
      <c r="E185" s="26" t="e">
        <f aca="false">LOOKUP(Журнал_образцов!A104,Журнал_заявок!$A$3:$A121,Журнал_заявок!H$3:H121)</f>
        <v>#N/A</v>
      </c>
      <c r="J185" s="26" t="e">
        <f aca="false">LOOKUP(Журнал_образцов!F185,справочник!K$2:K584,справочник!L$2:L584)</f>
        <v>#N/A</v>
      </c>
      <c r="L185" s="27" t="s">
        <v>651</v>
      </c>
      <c r="M185" s="27" t="e">
        <f aca="false">LOOKUP(Журнал_образцов!$A185,Журнал_заявок!A$3:$A202,Журнал_заявок!J$3:J202)</f>
        <v>#N/A</v>
      </c>
      <c r="N185" s="27" t="e">
        <f aca="false">LOOKUP(Журнал_образцов!$A185,Журнал_заявок!$A$3:B202,Журнал_заявок!K$3:K202)</f>
        <v>#N/A</v>
      </c>
      <c r="U185" s="27" t="e">
        <f aca="false">LOOKUP(Журнал_образцов!$A185,Журнал_заявок!$A$3:$A202,Журнал_заявок!$D$3:$D202)</f>
        <v>#N/A</v>
      </c>
      <c r="V185" s="27" t="e">
        <f aca="false">LOOKUP(Журнал_образцов!$A185,Журнал_заявок!$A$3:$A3739,Журнал_заявок!$L$3:$L3739)</f>
        <v>#N/A</v>
      </c>
      <c r="W185" s="40" t="e">
        <f aca="false">CONCATENATE(G185,H185," ",IF(A185=A186,IF(F185=F186," ",F185),F185)," ",I185,J185,", ")</f>
        <v>#N/A</v>
      </c>
      <c r="X185" s="41" t="e">
        <f aca="false">W185&amp;IF(Журнал_образцов!A185=Журнал_образцов!A184,Журнал_образцов!X184,)</f>
        <v>#N/A</v>
      </c>
    </row>
    <row r="186" customFormat="false" ht="15" hidden="false" customHeight="false" outlineLevel="0" collapsed="false">
      <c r="A186" s="10"/>
      <c r="B186" s="24" t="n">
        <f aca="false">IF(Журнал_образцов!A186=Журнал_образцов!A185,Журнал_образцов!B185,0)+1</f>
        <v>182</v>
      </c>
      <c r="C186" s="25" t="str">
        <f aca="false">CONCATENATE(Журнал_образцов!A186,"-",TEXT(Журнал_образцов!B186,"00"))</f>
        <v>-182</v>
      </c>
      <c r="D186" s="26" t="e">
        <f aca="false">LOOKUP(Журнал_образцов!A105,Журнал_заявок!A$3:A122,Журнал_заявок!B$3:B122)</f>
        <v>#N/A</v>
      </c>
      <c r="E186" s="26" t="e">
        <f aca="false">LOOKUP(Журнал_образцов!A105,Журнал_заявок!$A$3:$A122,Журнал_заявок!H$3:H122)</f>
        <v>#N/A</v>
      </c>
      <c r="J186" s="26" t="e">
        <f aca="false">LOOKUP(Журнал_образцов!F186,справочник!K$2:K585,справочник!L$2:L585)</f>
        <v>#N/A</v>
      </c>
      <c r="L186" s="27" t="s">
        <v>651</v>
      </c>
      <c r="M186" s="27" t="e">
        <f aca="false">LOOKUP(Журнал_образцов!$A186,Журнал_заявок!A$3:$A203,Журнал_заявок!J$3:J203)</f>
        <v>#N/A</v>
      </c>
      <c r="N186" s="27" t="e">
        <f aca="false">LOOKUP(Журнал_образцов!$A186,Журнал_заявок!$A$3:B203,Журнал_заявок!K$3:K203)</f>
        <v>#N/A</v>
      </c>
      <c r="U186" s="27" t="e">
        <f aca="false">LOOKUP(Журнал_образцов!$A186,Журнал_заявок!$A$3:$A203,Журнал_заявок!$D$3:$D203)</f>
        <v>#N/A</v>
      </c>
      <c r="V186" s="27" t="e">
        <f aca="false">LOOKUP(Журнал_образцов!$A186,Журнал_заявок!$A$3:$A3740,Журнал_заявок!$L$3:$L3740)</f>
        <v>#N/A</v>
      </c>
      <c r="W186" s="40" t="e">
        <f aca="false">CONCATENATE(G186,H186," ",IF(A186=A187,IF(F186=F187," ",F186),F186)," ",I186,J186,", ")</f>
        <v>#N/A</v>
      </c>
      <c r="X186" s="41" t="e">
        <f aca="false">W186&amp;IF(Журнал_образцов!A186=Журнал_образцов!A185,Журнал_образцов!X185,)</f>
        <v>#N/A</v>
      </c>
    </row>
    <row r="187" customFormat="false" ht="15" hidden="false" customHeight="false" outlineLevel="0" collapsed="false">
      <c r="A187" s="10"/>
      <c r="B187" s="24" t="n">
        <f aca="false">IF(Журнал_образцов!A187=Журнал_образцов!A186,Журнал_образцов!B186,0)+1</f>
        <v>183</v>
      </c>
      <c r="C187" s="25" t="str">
        <f aca="false">CONCATENATE(Журнал_образцов!A187,"-",TEXT(Журнал_образцов!B187,"00"))</f>
        <v>-183</v>
      </c>
      <c r="D187" s="26" t="e">
        <f aca="false">LOOKUP(Журнал_образцов!A106,Журнал_заявок!A$3:A123,Журнал_заявок!B$3:B123)</f>
        <v>#N/A</v>
      </c>
      <c r="E187" s="26" t="e">
        <f aca="false">LOOKUP(Журнал_образцов!A106,Журнал_заявок!$A$3:$A123,Журнал_заявок!H$3:H123)</f>
        <v>#N/A</v>
      </c>
      <c r="J187" s="26" t="e">
        <f aca="false">LOOKUP(Журнал_образцов!F187,справочник!K$2:K586,справочник!L$2:L586)</f>
        <v>#N/A</v>
      </c>
      <c r="L187" s="27" t="s">
        <v>651</v>
      </c>
      <c r="M187" s="27" t="e">
        <f aca="false">LOOKUP(Журнал_образцов!$A187,Журнал_заявок!A$3:$A204,Журнал_заявок!J$3:J204)</f>
        <v>#N/A</v>
      </c>
      <c r="N187" s="27" t="e">
        <f aca="false">LOOKUP(Журнал_образцов!$A187,Журнал_заявок!$A$3:B204,Журнал_заявок!K$3:K204)</f>
        <v>#N/A</v>
      </c>
      <c r="U187" s="27" t="e">
        <f aca="false">LOOKUP(Журнал_образцов!$A187,Журнал_заявок!$A$3:$A204,Журнал_заявок!$D$3:$D204)</f>
        <v>#N/A</v>
      </c>
      <c r="V187" s="27" t="e">
        <f aca="false">LOOKUP(Журнал_образцов!$A187,Журнал_заявок!$A$3:$A3741,Журнал_заявок!$L$3:$L3741)</f>
        <v>#N/A</v>
      </c>
      <c r="W187" s="40" t="e">
        <f aca="false">CONCATENATE(G187,H187," ",IF(A187=A188,IF(F187=F188," ",F187),F187)," ",I187,J187,", ")</f>
        <v>#N/A</v>
      </c>
      <c r="X187" s="41" t="e">
        <f aca="false">W187&amp;IF(Журнал_образцов!A187=Журнал_образцов!A186,Журнал_образцов!X186,)</f>
        <v>#N/A</v>
      </c>
    </row>
    <row r="188" customFormat="false" ht="15" hidden="false" customHeight="false" outlineLevel="0" collapsed="false">
      <c r="A188" s="10"/>
      <c r="B188" s="24" t="n">
        <f aca="false">IF(Журнал_образцов!A188=Журнал_образцов!A187,Журнал_образцов!B187,0)+1</f>
        <v>184</v>
      </c>
      <c r="C188" s="25" t="str">
        <f aca="false">CONCATENATE(Журнал_образцов!A188,"-",TEXT(Журнал_образцов!B188,"00"))</f>
        <v>-184</v>
      </c>
      <c r="D188" s="26" t="e">
        <f aca="false">LOOKUP(Журнал_образцов!A107,Журнал_заявок!A$3:A124,Журнал_заявок!B$3:B124)</f>
        <v>#N/A</v>
      </c>
      <c r="E188" s="26" t="e">
        <f aca="false">LOOKUP(Журнал_образцов!A107,Журнал_заявок!$A$3:$A124,Журнал_заявок!H$3:H124)</f>
        <v>#N/A</v>
      </c>
      <c r="J188" s="26" t="e">
        <f aca="false">LOOKUP(Журнал_образцов!F188,справочник!K$2:K587,справочник!L$2:L587)</f>
        <v>#N/A</v>
      </c>
      <c r="L188" s="27" t="s">
        <v>651</v>
      </c>
      <c r="M188" s="27" t="e">
        <f aca="false">LOOKUP(Журнал_образцов!$A188,Журнал_заявок!A$3:$A205,Журнал_заявок!J$3:J205)</f>
        <v>#N/A</v>
      </c>
      <c r="N188" s="27" t="e">
        <f aca="false">LOOKUP(Журнал_образцов!$A188,Журнал_заявок!$A$3:B205,Журнал_заявок!K$3:K205)</f>
        <v>#N/A</v>
      </c>
      <c r="U188" s="27" t="e">
        <f aca="false">LOOKUP(Журнал_образцов!$A188,Журнал_заявок!$A$3:$A205,Журнал_заявок!$D$3:$D205)</f>
        <v>#N/A</v>
      </c>
      <c r="V188" s="27" t="e">
        <f aca="false">LOOKUP(Журнал_образцов!$A188,Журнал_заявок!$A$3:$A3742,Журнал_заявок!$L$3:$L3742)</f>
        <v>#N/A</v>
      </c>
      <c r="W188" s="40" t="e">
        <f aca="false">CONCATENATE(G188,H188," ",IF(A188=A189,IF(F188=F189," ",F188),F188)," ",I188,J188,", ")</f>
        <v>#N/A</v>
      </c>
      <c r="X188" s="41" t="e">
        <f aca="false">W188&amp;IF(Журнал_образцов!A188=Журнал_образцов!A187,Журнал_образцов!X187,)</f>
        <v>#N/A</v>
      </c>
    </row>
    <row r="189" customFormat="false" ht="15" hidden="false" customHeight="false" outlineLevel="0" collapsed="false">
      <c r="A189" s="10"/>
      <c r="B189" s="24" t="n">
        <f aca="false">IF(Журнал_образцов!A189=Журнал_образцов!A188,Журнал_образцов!B188,0)+1</f>
        <v>185</v>
      </c>
      <c r="C189" s="25" t="str">
        <f aca="false">CONCATENATE(Журнал_образцов!A189,"-",TEXT(Журнал_образцов!B189,"00"))</f>
        <v>-185</v>
      </c>
      <c r="D189" s="26" t="e">
        <f aca="false">LOOKUP(Журнал_образцов!A108,Журнал_заявок!A$3:A125,Журнал_заявок!B$3:B125)</f>
        <v>#N/A</v>
      </c>
      <c r="E189" s="26" t="e">
        <f aca="false">LOOKUP(Журнал_образцов!A108,Журнал_заявок!$A$3:$A125,Журнал_заявок!H$3:H125)</f>
        <v>#N/A</v>
      </c>
      <c r="J189" s="26" t="e">
        <f aca="false">LOOKUP(Журнал_образцов!F189,справочник!K$2:K588,справочник!L$2:L588)</f>
        <v>#N/A</v>
      </c>
      <c r="L189" s="27" t="s">
        <v>651</v>
      </c>
      <c r="M189" s="27" t="e">
        <f aca="false">LOOKUP(Журнал_образцов!$A189,Журнал_заявок!A$3:$A206,Журнал_заявок!J$3:J206)</f>
        <v>#N/A</v>
      </c>
      <c r="N189" s="27" t="e">
        <f aca="false">LOOKUP(Журнал_образцов!$A189,Журнал_заявок!$A$3:B206,Журнал_заявок!K$3:K206)</f>
        <v>#N/A</v>
      </c>
      <c r="U189" s="27" t="e">
        <f aca="false">LOOKUP(Журнал_образцов!$A189,Журнал_заявок!$A$3:$A206,Журнал_заявок!$D$3:$D206)</f>
        <v>#N/A</v>
      </c>
      <c r="V189" s="27" t="e">
        <f aca="false">LOOKUP(Журнал_образцов!$A189,Журнал_заявок!$A$3:$A3743,Журнал_заявок!$L$3:$L3743)</f>
        <v>#N/A</v>
      </c>
      <c r="W189" s="40" t="e">
        <f aca="false">CONCATENATE(G189,H189," ",IF(A189=A190,IF(F189=F190," ",F189),F189)," ",I189,J189,", ")</f>
        <v>#N/A</v>
      </c>
      <c r="X189" s="41" t="e">
        <f aca="false">W189&amp;IF(Журнал_образцов!A189=Журнал_образцов!A188,Журнал_образцов!X188,)</f>
        <v>#N/A</v>
      </c>
    </row>
    <row r="190" customFormat="false" ht="15" hidden="false" customHeight="false" outlineLevel="0" collapsed="false">
      <c r="A190" s="10"/>
      <c r="B190" s="24" t="n">
        <f aca="false">IF(Журнал_образцов!A190=Журнал_образцов!A189,Журнал_образцов!B189,0)+1</f>
        <v>186</v>
      </c>
      <c r="C190" s="25" t="str">
        <f aca="false">CONCATENATE(Журнал_образцов!A190,"-",TEXT(Журнал_образцов!B190,"00"))</f>
        <v>-186</v>
      </c>
      <c r="D190" s="26" t="e">
        <f aca="false">LOOKUP(Журнал_образцов!A109,Журнал_заявок!A$3:A126,Журнал_заявок!B$3:B126)</f>
        <v>#N/A</v>
      </c>
      <c r="E190" s="26" t="e">
        <f aca="false">LOOKUP(Журнал_образцов!A109,Журнал_заявок!$A$3:$A126,Журнал_заявок!H$3:H126)</f>
        <v>#N/A</v>
      </c>
      <c r="J190" s="26" t="e">
        <f aca="false">LOOKUP(Журнал_образцов!F190,справочник!K$2:K589,справочник!L$2:L589)</f>
        <v>#N/A</v>
      </c>
      <c r="L190" s="27" t="s">
        <v>651</v>
      </c>
      <c r="M190" s="27" t="e">
        <f aca="false">LOOKUP(Журнал_образцов!$A190,Журнал_заявок!A$3:$A207,Журнал_заявок!J$3:J207)</f>
        <v>#N/A</v>
      </c>
      <c r="N190" s="27" t="e">
        <f aca="false">LOOKUP(Журнал_образцов!$A190,Журнал_заявок!$A$3:B207,Журнал_заявок!K$3:K207)</f>
        <v>#N/A</v>
      </c>
      <c r="U190" s="27" t="e">
        <f aca="false">LOOKUP(Журнал_образцов!$A190,Журнал_заявок!$A$3:$A207,Журнал_заявок!$D$3:$D207)</f>
        <v>#N/A</v>
      </c>
      <c r="V190" s="27" t="e">
        <f aca="false">LOOKUP(Журнал_образцов!$A190,Журнал_заявок!$A$3:$A3744,Журнал_заявок!$L$3:$L3744)</f>
        <v>#N/A</v>
      </c>
      <c r="W190" s="40" t="e">
        <f aca="false">CONCATENATE(G190,H190," ",IF(A190=A191,IF(F190=F191," ",F190),F190)," ",I190,J190,", ")</f>
        <v>#N/A</v>
      </c>
      <c r="X190" s="41" t="e">
        <f aca="false">W190&amp;IF(Журнал_образцов!A190=Журнал_образцов!A189,Журнал_образцов!X189,)</f>
        <v>#N/A</v>
      </c>
    </row>
    <row r="191" customFormat="false" ht="15" hidden="false" customHeight="false" outlineLevel="0" collapsed="false">
      <c r="A191" s="10"/>
      <c r="B191" s="24" t="n">
        <f aca="false">IF(Журнал_образцов!A191=Журнал_образцов!A190,Журнал_образцов!B190,0)+1</f>
        <v>187</v>
      </c>
      <c r="C191" s="25" t="str">
        <f aca="false">CONCATENATE(Журнал_образцов!A191,"-",TEXT(Журнал_образцов!B191,"00"))</f>
        <v>-187</v>
      </c>
      <c r="D191" s="26" t="e">
        <f aca="false">LOOKUP(Журнал_образцов!A110,Журнал_заявок!A$3:A127,Журнал_заявок!B$3:B127)</f>
        <v>#N/A</v>
      </c>
      <c r="E191" s="26" t="e">
        <f aca="false">LOOKUP(Журнал_образцов!A110,Журнал_заявок!$A$3:$A127,Журнал_заявок!H$3:H127)</f>
        <v>#N/A</v>
      </c>
      <c r="J191" s="26" t="e">
        <f aca="false">LOOKUP(Журнал_образцов!F191,справочник!K$2:K590,справочник!L$2:L590)</f>
        <v>#N/A</v>
      </c>
      <c r="L191" s="27" t="s">
        <v>651</v>
      </c>
      <c r="M191" s="27" t="e">
        <f aca="false">LOOKUP(Журнал_образцов!$A191,Журнал_заявок!A$3:$A208,Журнал_заявок!J$3:J208)</f>
        <v>#N/A</v>
      </c>
      <c r="N191" s="27" t="e">
        <f aca="false">LOOKUP(Журнал_образцов!$A191,Журнал_заявок!$A$3:B208,Журнал_заявок!K$3:K208)</f>
        <v>#N/A</v>
      </c>
      <c r="U191" s="27" t="e">
        <f aca="false">LOOKUP(Журнал_образцов!$A191,Журнал_заявок!$A$3:$A208,Журнал_заявок!$D$3:$D208)</f>
        <v>#N/A</v>
      </c>
      <c r="V191" s="27" t="e">
        <f aca="false">LOOKUP(Журнал_образцов!$A191,Журнал_заявок!$A$3:$A3745,Журнал_заявок!$L$3:$L3745)</f>
        <v>#N/A</v>
      </c>
      <c r="W191" s="40" t="e">
        <f aca="false">CONCATENATE(G191,H191," ",IF(A191=A192,IF(F191=F192," ",F191),F191)," ",I191,J191,", ")</f>
        <v>#N/A</v>
      </c>
      <c r="X191" s="41" t="e">
        <f aca="false">W191&amp;IF(Журнал_образцов!A191=Журнал_образцов!A190,Журнал_образцов!X190,)</f>
        <v>#N/A</v>
      </c>
    </row>
    <row r="192" customFormat="false" ht="15" hidden="false" customHeight="false" outlineLevel="0" collapsed="false">
      <c r="A192" s="10"/>
      <c r="B192" s="24" t="n">
        <f aca="false">IF(Журнал_образцов!A192=Журнал_образцов!A191,Журнал_образцов!B191,0)+1</f>
        <v>188</v>
      </c>
      <c r="C192" s="25" t="str">
        <f aca="false">CONCATENATE(Журнал_образцов!A192,"-",TEXT(Журнал_образцов!B192,"00"))</f>
        <v>-188</v>
      </c>
      <c r="D192" s="26" t="e">
        <f aca="false">LOOKUP(Журнал_образцов!A111,Журнал_заявок!A$3:A128,Журнал_заявок!B$3:B128)</f>
        <v>#N/A</v>
      </c>
      <c r="E192" s="26" t="e">
        <f aca="false">LOOKUP(Журнал_образцов!A111,Журнал_заявок!$A$3:$A128,Журнал_заявок!H$3:H128)</f>
        <v>#N/A</v>
      </c>
      <c r="J192" s="26" t="e">
        <f aca="false">LOOKUP(Журнал_образцов!F192,справочник!K$2:K591,справочник!L$2:L591)</f>
        <v>#N/A</v>
      </c>
      <c r="L192" s="27" t="s">
        <v>651</v>
      </c>
      <c r="M192" s="27" t="e">
        <f aca="false">LOOKUP(Журнал_образцов!$A192,Журнал_заявок!A$3:$A209,Журнал_заявок!J$3:J209)</f>
        <v>#N/A</v>
      </c>
      <c r="N192" s="27" t="e">
        <f aca="false">LOOKUP(Журнал_образцов!$A192,Журнал_заявок!$A$3:B209,Журнал_заявок!K$3:K209)</f>
        <v>#N/A</v>
      </c>
      <c r="U192" s="27" t="e">
        <f aca="false">LOOKUP(Журнал_образцов!$A192,Журнал_заявок!$A$3:$A209,Журнал_заявок!$D$3:$D209)</f>
        <v>#N/A</v>
      </c>
      <c r="V192" s="27" t="e">
        <f aca="false">LOOKUP(Журнал_образцов!$A192,Журнал_заявок!$A$3:$A3746,Журнал_заявок!$L$3:$L3746)</f>
        <v>#N/A</v>
      </c>
      <c r="W192" s="40" t="e">
        <f aca="false">CONCATENATE(G192,H192," ",IF(A192=A193,IF(F192=F193," ",F192),F192)," ",I192,J192,", ")</f>
        <v>#N/A</v>
      </c>
      <c r="X192" s="41" t="e">
        <f aca="false">W192&amp;IF(Журнал_образцов!A192=Журнал_образцов!A191,Журнал_образцов!X191,)</f>
        <v>#N/A</v>
      </c>
    </row>
    <row r="193" customFormat="false" ht="15" hidden="false" customHeight="false" outlineLevel="0" collapsed="false">
      <c r="A193" s="10"/>
      <c r="B193" s="24" t="n">
        <f aca="false">IF(Журнал_образцов!A193=Журнал_образцов!A192,Журнал_образцов!B192,0)+1</f>
        <v>189</v>
      </c>
      <c r="C193" s="25" t="str">
        <f aca="false">CONCATENATE(Журнал_образцов!A193,"-",TEXT(Журнал_образцов!B193,"00"))</f>
        <v>-189</v>
      </c>
      <c r="D193" s="26" t="e">
        <f aca="false">LOOKUP(Журнал_образцов!A112,Журнал_заявок!A$3:A129,Журнал_заявок!B$3:B129)</f>
        <v>#N/A</v>
      </c>
      <c r="E193" s="26" t="e">
        <f aca="false">LOOKUP(Журнал_образцов!A112,Журнал_заявок!$A$3:$A129,Журнал_заявок!H$3:H129)</f>
        <v>#N/A</v>
      </c>
      <c r="J193" s="26" t="e">
        <f aca="false">LOOKUP(Журнал_образцов!F193,справочник!K$2:K592,справочник!L$2:L592)</f>
        <v>#N/A</v>
      </c>
      <c r="L193" s="27" t="s">
        <v>651</v>
      </c>
      <c r="M193" s="27" t="e">
        <f aca="false">LOOKUP(Журнал_образцов!$A193,Журнал_заявок!A$3:$A210,Журнал_заявок!J$3:J210)</f>
        <v>#N/A</v>
      </c>
      <c r="N193" s="27" t="e">
        <f aca="false">LOOKUP(Журнал_образцов!$A193,Журнал_заявок!$A$3:B210,Журнал_заявок!K$3:K210)</f>
        <v>#N/A</v>
      </c>
      <c r="U193" s="27" t="e">
        <f aca="false">LOOKUP(Журнал_образцов!$A193,Журнал_заявок!$A$3:$A210,Журнал_заявок!$D$3:$D210)</f>
        <v>#N/A</v>
      </c>
      <c r="V193" s="27" t="e">
        <f aca="false">LOOKUP(Журнал_образцов!$A193,Журнал_заявок!$A$3:$A3747,Журнал_заявок!$L$3:$L3747)</f>
        <v>#N/A</v>
      </c>
      <c r="W193" s="40" t="e">
        <f aca="false">CONCATENATE(G193,H193," ",IF(A193=A194,IF(F193=F194," ",F193),F193)," ",I193,J193,", ")</f>
        <v>#N/A</v>
      </c>
      <c r="X193" s="41" t="e">
        <f aca="false">W193&amp;IF(Журнал_образцов!A193=Журнал_образцов!A192,Журнал_образцов!X192,)</f>
        <v>#N/A</v>
      </c>
    </row>
    <row r="194" customFormat="false" ht="15" hidden="false" customHeight="false" outlineLevel="0" collapsed="false">
      <c r="A194" s="10"/>
      <c r="B194" s="24" t="n">
        <f aca="false">IF(Журнал_образцов!A194=Журнал_образцов!A193,Журнал_образцов!B193,0)+1</f>
        <v>190</v>
      </c>
      <c r="C194" s="25" t="str">
        <f aca="false">CONCATENATE(Журнал_образцов!A194,"-",TEXT(Журнал_образцов!B194,"00"))</f>
        <v>-190</v>
      </c>
      <c r="D194" s="26" t="e">
        <f aca="false">LOOKUP(Журнал_образцов!A113,Журнал_заявок!A$3:A130,Журнал_заявок!B$3:B130)</f>
        <v>#N/A</v>
      </c>
      <c r="E194" s="26" t="e">
        <f aca="false">LOOKUP(Журнал_образцов!A113,Журнал_заявок!$A$3:$A130,Журнал_заявок!H$3:H130)</f>
        <v>#N/A</v>
      </c>
      <c r="J194" s="26" t="e">
        <f aca="false">LOOKUP(Журнал_образцов!F194,справочник!K$2:K593,справочник!L$2:L593)</f>
        <v>#N/A</v>
      </c>
      <c r="L194" s="27" t="s">
        <v>651</v>
      </c>
      <c r="M194" s="27" t="e">
        <f aca="false">LOOKUP(Журнал_образцов!$A194,Журнал_заявок!A$3:$A211,Журнал_заявок!J$3:J211)</f>
        <v>#N/A</v>
      </c>
      <c r="N194" s="27" t="e">
        <f aca="false">LOOKUP(Журнал_образцов!$A194,Журнал_заявок!$A$3:B211,Журнал_заявок!K$3:K211)</f>
        <v>#N/A</v>
      </c>
      <c r="U194" s="27" t="e">
        <f aca="false">LOOKUP(Журнал_образцов!$A194,Журнал_заявок!$A$3:$A211,Журнал_заявок!$D$3:$D211)</f>
        <v>#N/A</v>
      </c>
      <c r="V194" s="27" t="e">
        <f aca="false">LOOKUP(Журнал_образцов!$A194,Журнал_заявок!$A$3:$A3748,Журнал_заявок!$L$3:$L3748)</f>
        <v>#N/A</v>
      </c>
      <c r="W194" s="40" t="e">
        <f aca="false">CONCATENATE(G194,H194," ",IF(A194=A195,IF(F194=F195," ",F194),F194)," ",I194,J194,", ")</f>
        <v>#N/A</v>
      </c>
      <c r="X194" s="41" t="e">
        <f aca="false">W194&amp;IF(Журнал_образцов!A194=Журнал_образцов!A193,Журнал_образцов!X193,)</f>
        <v>#N/A</v>
      </c>
    </row>
    <row r="195" customFormat="false" ht="15" hidden="false" customHeight="false" outlineLevel="0" collapsed="false">
      <c r="A195" s="10"/>
      <c r="B195" s="24" t="n">
        <f aca="false">IF(Журнал_образцов!A195=Журнал_образцов!A194,Журнал_образцов!B194,0)+1</f>
        <v>191</v>
      </c>
      <c r="C195" s="25" t="str">
        <f aca="false">CONCATENATE(Журнал_образцов!A195,"-",TEXT(Журнал_образцов!B195,"00"))</f>
        <v>-191</v>
      </c>
      <c r="D195" s="26" t="e">
        <f aca="false">LOOKUP(Журнал_образцов!A114,Журнал_заявок!A$3:A131,Журнал_заявок!B$3:B131)</f>
        <v>#N/A</v>
      </c>
      <c r="E195" s="26" t="e">
        <f aca="false">LOOKUP(Журнал_образцов!A114,Журнал_заявок!$A$3:$A131,Журнал_заявок!H$3:H131)</f>
        <v>#N/A</v>
      </c>
      <c r="J195" s="26" t="e">
        <f aca="false">LOOKUP(Журнал_образцов!F195,справочник!K$2:K594,справочник!L$2:L594)</f>
        <v>#N/A</v>
      </c>
      <c r="L195" s="27" t="s">
        <v>651</v>
      </c>
      <c r="M195" s="27" t="e">
        <f aca="false">LOOKUP(Журнал_образцов!$A195,Журнал_заявок!A$3:$A212,Журнал_заявок!J$3:J212)</f>
        <v>#N/A</v>
      </c>
      <c r="N195" s="27" t="e">
        <f aca="false">LOOKUP(Журнал_образцов!$A195,Журнал_заявок!$A$3:B212,Журнал_заявок!K$3:K212)</f>
        <v>#N/A</v>
      </c>
      <c r="U195" s="27" t="e">
        <f aca="false">LOOKUP(Журнал_образцов!$A195,Журнал_заявок!$A$3:$A212,Журнал_заявок!$D$3:$D212)</f>
        <v>#N/A</v>
      </c>
      <c r="V195" s="27" t="e">
        <f aca="false">LOOKUP(Журнал_образцов!$A195,Журнал_заявок!$A$3:$A3749,Журнал_заявок!$L$3:$L3749)</f>
        <v>#N/A</v>
      </c>
      <c r="W195" s="40" t="e">
        <f aca="false">CONCATENATE(G195,H195," ",IF(A195=A196,IF(F195=F196," ",F195),F195)," ",I195,J195,", ")</f>
        <v>#N/A</v>
      </c>
      <c r="X195" s="41" t="e">
        <f aca="false">W195&amp;IF(Журнал_образцов!A195=Журнал_образцов!A194,Журнал_образцов!X194,)</f>
        <v>#N/A</v>
      </c>
    </row>
    <row r="196" customFormat="false" ht="15" hidden="false" customHeight="false" outlineLevel="0" collapsed="false">
      <c r="A196" s="10"/>
      <c r="B196" s="24" t="n">
        <f aca="false">IF(Журнал_образцов!A196=Журнал_образцов!A195,Журнал_образцов!B195,0)+1</f>
        <v>192</v>
      </c>
      <c r="C196" s="25" t="str">
        <f aca="false">CONCATENATE(Журнал_образцов!A196,"-",TEXT(Журнал_образцов!B196,"00"))</f>
        <v>-192</v>
      </c>
      <c r="D196" s="26" t="e">
        <f aca="false">LOOKUP(Журнал_образцов!A115,Журнал_заявок!A$3:A132,Журнал_заявок!B$3:B132)</f>
        <v>#N/A</v>
      </c>
      <c r="E196" s="26" t="e">
        <f aca="false">LOOKUP(Журнал_образцов!A115,Журнал_заявок!$A$3:$A132,Журнал_заявок!H$3:H132)</f>
        <v>#N/A</v>
      </c>
      <c r="J196" s="26" t="e">
        <f aca="false">LOOKUP(Журнал_образцов!F196,справочник!K$2:K595,справочник!L$2:L595)</f>
        <v>#N/A</v>
      </c>
      <c r="L196" s="27" t="s">
        <v>651</v>
      </c>
      <c r="M196" s="27" t="e">
        <f aca="false">LOOKUP(Журнал_образцов!$A196,Журнал_заявок!A$3:$A213,Журнал_заявок!J$3:J213)</f>
        <v>#N/A</v>
      </c>
      <c r="N196" s="27" t="e">
        <f aca="false">LOOKUP(Журнал_образцов!$A196,Журнал_заявок!$A$3:B213,Журнал_заявок!K$3:K213)</f>
        <v>#N/A</v>
      </c>
      <c r="U196" s="27" t="e">
        <f aca="false">LOOKUP(Журнал_образцов!$A196,Журнал_заявок!$A$3:$A213,Журнал_заявок!$D$3:$D213)</f>
        <v>#N/A</v>
      </c>
      <c r="V196" s="27" t="e">
        <f aca="false">LOOKUP(Журнал_образцов!$A196,Журнал_заявок!$A$3:$A3750,Журнал_заявок!$L$3:$L3750)</f>
        <v>#N/A</v>
      </c>
      <c r="W196" s="40" t="e">
        <f aca="false">CONCATENATE(G196,H196," ",IF(A196=A197,IF(F196=F197," ",F196),F196)," ",I196,J196,", ")</f>
        <v>#N/A</v>
      </c>
      <c r="X196" s="41" t="e">
        <f aca="false">W196&amp;IF(Журнал_образцов!A196=Журнал_образцов!A195,Журнал_образцов!X195,)</f>
        <v>#N/A</v>
      </c>
    </row>
    <row r="197" customFormat="false" ht="15" hidden="false" customHeight="false" outlineLevel="0" collapsed="false">
      <c r="A197" s="10"/>
      <c r="B197" s="24" t="n">
        <f aca="false">IF(Журнал_образцов!A197=Журнал_образцов!A196,Журнал_образцов!B196,0)+1</f>
        <v>193</v>
      </c>
      <c r="C197" s="25" t="str">
        <f aca="false">CONCATENATE(Журнал_образцов!A197,"-",TEXT(Журнал_образцов!B197,"00"))</f>
        <v>-193</v>
      </c>
      <c r="D197" s="26" t="e">
        <f aca="false">LOOKUP(Журнал_образцов!A116,Журнал_заявок!A$3:A133,Журнал_заявок!B$3:B133)</f>
        <v>#N/A</v>
      </c>
      <c r="E197" s="26" t="e">
        <f aca="false">LOOKUP(Журнал_образцов!A116,Журнал_заявок!$A$3:$A133,Журнал_заявок!H$3:H133)</f>
        <v>#N/A</v>
      </c>
      <c r="J197" s="26" t="e">
        <f aca="false">LOOKUP(Журнал_образцов!F197,справочник!K$2:K596,справочник!L$2:L596)</f>
        <v>#N/A</v>
      </c>
      <c r="L197" s="27" t="s">
        <v>651</v>
      </c>
      <c r="M197" s="27" t="e">
        <f aca="false">LOOKUP(Журнал_образцов!$A197,Журнал_заявок!A$3:$A214,Журнал_заявок!J$3:J214)</f>
        <v>#N/A</v>
      </c>
      <c r="N197" s="27" t="e">
        <f aca="false">LOOKUP(Журнал_образцов!$A197,Журнал_заявок!$A$3:B214,Журнал_заявок!K$3:K214)</f>
        <v>#N/A</v>
      </c>
      <c r="U197" s="27" t="e">
        <f aca="false">LOOKUP(Журнал_образцов!$A197,Журнал_заявок!$A$3:$A214,Журнал_заявок!$D$3:$D214)</f>
        <v>#N/A</v>
      </c>
      <c r="V197" s="27" t="e">
        <f aca="false">LOOKUP(Журнал_образцов!$A197,Журнал_заявок!$A$3:$A3751,Журнал_заявок!$L$3:$L3751)</f>
        <v>#N/A</v>
      </c>
      <c r="W197" s="40" t="e">
        <f aca="false">CONCATENATE(G197,H197," ",IF(A197=A198,IF(F197=F198," ",F197),F197)," ",I197,J197,", ")</f>
        <v>#N/A</v>
      </c>
      <c r="X197" s="41" t="e">
        <f aca="false">W197&amp;IF(Журнал_образцов!A197=Журнал_образцов!A196,Журнал_образцов!X196,)</f>
        <v>#N/A</v>
      </c>
    </row>
    <row r="198" customFormat="false" ht="15" hidden="false" customHeight="false" outlineLevel="0" collapsed="false">
      <c r="A198" s="10"/>
      <c r="B198" s="24" t="n">
        <f aca="false">IF(Журнал_образцов!A198=Журнал_образцов!A197,Журнал_образцов!B197,0)+1</f>
        <v>194</v>
      </c>
      <c r="C198" s="25" t="str">
        <f aca="false">CONCATENATE(Журнал_образцов!A198,"-",TEXT(Журнал_образцов!B198,"00"))</f>
        <v>-194</v>
      </c>
      <c r="D198" s="26" t="e">
        <f aca="false">LOOKUP(Журнал_образцов!A117,Журнал_заявок!A$3:A134,Журнал_заявок!B$3:B134)</f>
        <v>#N/A</v>
      </c>
      <c r="E198" s="26" t="e">
        <f aca="false">LOOKUP(Журнал_образцов!A117,Журнал_заявок!$A$3:$A134,Журнал_заявок!H$3:H134)</f>
        <v>#N/A</v>
      </c>
      <c r="J198" s="26" t="e">
        <f aca="false">LOOKUP(Журнал_образцов!F198,справочник!K$2:K597,справочник!L$2:L597)</f>
        <v>#N/A</v>
      </c>
      <c r="L198" s="27" t="s">
        <v>651</v>
      </c>
      <c r="M198" s="27" t="e">
        <f aca="false">LOOKUP(Журнал_образцов!$A198,Журнал_заявок!A$3:$A215,Журнал_заявок!J$3:J215)</f>
        <v>#N/A</v>
      </c>
      <c r="N198" s="27" t="e">
        <f aca="false">LOOKUP(Журнал_образцов!$A198,Журнал_заявок!$A$3:B215,Журнал_заявок!K$3:K215)</f>
        <v>#N/A</v>
      </c>
      <c r="U198" s="27" t="e">
        <f aca="false">LOOKUP(Журнал_образцов!$A198,Журнал_заявок!$A$3:$A215,Журнал_заявок!$D$3:$D215)</f>
        <v>#N/A</v>
      </c>
      <c r="V198" s="27" t="e">
        <f aca="false">LOOKUP(Журнал_образцов!$A198,Журнал_заявок!$A$3:$A3752,Журнал_заявок!$L$3:$L3752)</f>
        <v>#N/A</v>
      </c>
      <c r="W198" s="40" t="e">
        <f aca="false">CONCATENATE(G198,H198," ",IF(A198=A199,IF(F198=F199," ",F198),F198)," ",I198,J198,", ")</f>
        <v>#N/A</v>
      </c>
      <c r="X198" s="41" t="e">
        <f aca="false">W198&amp;IF(Журнал_образцов!A198=Журнал_образцов!A197,Журнал_образцов!X197,)</f>
        <v>#N/A</v>
      </c>
    </row>
    <row r="199" customFormat="false" ht="15" hidden="false" customHeight="false" outlineLevel="0" collapsed="false">
      <c r="A199" s="10"/>
      <c r="B199" s="24" t="n">
        <f aca="false">IF(Журнал_образцов!A199=Журнал_образцов!A198,Журнал_образцов!B198,0)+1</f>
        <v>195</v>
      </c>
      <c r="C199" s="25" t="str">
        <f aca="false">CONCATENATE(Журнал_образцов!A199,"-",TEXT(Журнал_образцов!B199,"00"))</f>
        <v>-195</v>
      </c>
      <c r="D199" s="26" t="e">
        <f aca="false">LOOKUP(Журнал_образцов!A118,Журнал_заявок!A$3:A135,Журнал_заявок!B$3:B135)</f>
        <v>#N/A</v>
      </c>
      <c r="E199" s="26" t="e">
        <f aca="false">LOOKUP(Журнал_образцов!A118,Журнал_заявок!$A$3:$A135,Журнал_заявок!H$3:H135)</f>
        <v>#N/A</v>
      </c>
      <c r="J199" s="26" t="e">
        <f aca="false">LOOKUP(Журнал_образцов!F199,справочник!K$2:K598,справочник!L$2:L598)</f>
        <v>#N/A</v>
      </c>
      <c r="L199" s="27" t="s">
        <v>651</v>
      </c>
      <c r="M199" s="27" t="e">
        <f aca="false">LOOKUP(Журнал_образцов!$A199,Журнал_заявок!A$3:$A216,Журнал_заявок!J$3:J216)</f>
        <v>#N/A</v>
      </c>
      <c r="N199" s="27" t="e">
        <f aca="false">LOOKUP(Журнал_образцов!$A199,Журнал_заявок!$A$3:B216,Журнал_заявок!K$3:K216)</f>
        <v>#N/A</v>
      </c>
      <c r="U199" s="27" t="e">
        <f aca="false">LOOKUP(Журнал_образцов!$A199,Журнал_заявок!$A$3:$A216,Журнал_заявок!$D$3:$D216)</f>
        <v>#N/A</v>
      </c>
      <c r="V199" s="27" t="e">
        <f aca="false">LOOKUP(Журнал_образцов!$A199,Журнал_заявок!$A$3:$A3753,Журнал_заявок!$L$3:$L3753)</f>
        <v>#N/A</v>
      </c>
      <c r="W199" s="40" t="e">
        <f aca="false">CONCATENATE(G199,H199," ",IF(A199=A200,IF(F199=F200," ",F199),F199)," ",I199,J199,", ")</f>
        <v>#N/A</v>
      </c>
      <c r="X199" s="41" t="e">
        <f aca="false">W199&amp;IF(Журнал_образцов!A199=Журнал_образцов!A198,Журнал_образцов!X198,)</f>
        <v>#N/A</v>
      </c>
    </row>
    <row r="200" customFormat="false" ht="15" hidden="false" customHeight="false" outlineLevel="0" collapsed="false">
      <c r="A200" s="10"/>
      <c r="B200" s="24" t="n">
        <f aca="false">IF(Журнал_образцов!A200=Журнал_образцов!A199,Журнал_образцов!B199,0)+1</f>
        <v>196</v>
      </c>
      <c r="C200" s="25" t="str">
        <f aca="false">CONCATENATE(Журнал_образцов!A200,"-",TEXT(Журнал_образцов!B200,"00"))</f>
        <v>-196</v>
      </c>
      <c r="D200" s="26" t="e">
        <f aca="false">LOOKUP(Журнал_образцов!A119,Журнал_заявок!A$3:A136,Журнал_заявок!B$3:B136)</f>
        <v>#N/A</v>
      </c>
      <c r="E200" s="26" t="e">
        <f aca="false">LOOKUP(Журнал_образцов!A119,Журнал_заявок!$A$3:$A136,Журнал_заявок!H$3:H136)</f>
        <v>#N/A</v>
      </c>
      <c r="J200" s="26" t="e">
        <f aca="false">LOOKUP(Журнал_образцов!F200,справочник!K$2:K599,справочник!L$2:L599)</f>
        <v>#N/A</v>
      </c>
      <c r="L200" s="27" t="s">
        <v>651</v>
      </c>
      <c r="M200" s="27" t="e">
        <f aca="false">LOOKUP(Журнал_образцов!$A200,Журнал_заявок!A$3:$A217,Журнал_заявок!J$3:J217)</f>
        <v>#N/A</v>
      </c>
      <c r="N200" s="27" t="e">
        <f aca="false">LOOKUP(Журнал_образцов!$A200,Журнал_заявок!$A$3:B217,Журнал_заявок!K$3:K217)</f>
        <v>#N/A</v>
      </c>
      <c r="U200" s="27" t="e">
        <f aca="false">LOOKUP(Журнал_образцов!$A200,Журнал_заявок!$A$3:$A217,Журнал_заявок!$D$3:$D217)</f>
        <v>#N/A</v>
      </c>
      <c r="V200" s="27" t="e">
        <f aca="false">LOOKUP(Журнал_образцов!$A200,Журнал_заявок!$A$3:$A3754,Журнал_заявок!$L$3:$L3754)</f>
        <v>#N/A</v>
      </c>
      <c r="W200" s="40" t="e">
        <f aca="false">CONCATENATE(G200,H200," ",IF(A200=A201,IF(F200=F201," ",F200),F200)," ",I200,J200,", ")</f>
        <v>#N/A</v>
      </c>
      <c r="X200" s="41" t="e">
        <f aca="false">W200&amp;IF(Журнал_образцов!A200=Журнал_образцов!A199,Журнал_образцов!X199,)</f>
        <v>#N/A</v>
      </c>
    </row>
    <row r="201" customFormat="false" ht="15" hidden="false" customHeight="false" outlineLevel="0" collapsed="false">
      <c r="A201" s="10"/>
      <c r="B201" s="24" t="n">
        <f aca="false">IF(Журнал_образцов!A201=Журнал_образцов!A200,Журнал_образцов!B200,0)+1</f>
        <v>197</v>
      </c>
      <c r="C201" s="25" t="str">
        <f aca="false">CONCATENATE(Журнал_образцов!A201,"-",TEXT(Журнал_образцов!B201,"00"))</f>
        <v>-197</v>
      </c>
      <c r="D201" s="26" t="e">
        <f aca="false">LOOKUP(Журнал_образцов!A120,Журнал_заявок!A$3:A137,Журнал_заявок!B$3:B137)</f>
        <v>#N/A</v>
      </c>
      <c r="E201" s="26" t="e">
        <f aca="false">LOOKUP(Журнал_образцов!A120,Журнал_заявок!$A$3:$A137,Журнал_заявок!H$3:H137)</f>
        <v>#N/A</v>
      </c>
      <c r="J201" s="26" t="e">
        <f aca="false">LOOKUP(Журнал_образцов!F201,справочник!K$2:K600,справочник!L$2:L600)</f>
        <v>#N/A</v>
      </c>
      <c r="L201" s="27" t="s">
        <v>651</v>
      </c>
      <c r="M201" s="27" t="e">
        <f aca="false">LOOKUP(Журнал_образцов!$A201,Журнал_заявок!A$3:$A218,Журнал_заявок!J$3:J218)</f>
        <v>#N/A</v>
      </c>
      <c r="N201" s="27" t="e">
        <f aca="false">LOOKUP(Журнал_образцов!$A201,Журнал_заявок!$A$3:B218,Журнал_заявок!K$3:K218)</f>
        <v>#N/A</v>
      </c>
      <c r="U201" s="27" t="e">
        <f aca="false">LOOKUP(Журнал_образцов!$A201,Журнал_заявок!$A$3:$A218,Журнал_заявок!$D$3:$D218)</f>
        <v>#N/A</v>
      </c>
      <c r="V201" s="27" t="e">
        <f aca="false">LOOKUP(Журнал_образцов!$A201,Журнал_заявок!$A$3:$A3755,Журнал_заявок!$L$3:$L3755)</f>
        <v>#N/A</v>
      </c>
      <c r="W201" s="40" t="e">
        <f aca="false">CONCATENATE(G201,H201," ",IF(A201=A202,IF(F201=F202," ",F201),F201)," ",I201,J201,", ")</f>
        <v>#N/A</v>
      </c>
      <c r="X201" s="41" t="e">
        <f aca="false">W201&amp;IF(Журнал_образцов!A201=Журнал_образцов!A200,Журнал_образцов!X200,)</f>
        <v>#N/A</v>
      </c>
    </row>
    <row r="202" customFormat="false" ht="15" hidden="false" customHeight="false" outlineLevel="0" collapsed="false">
      <c r="A202" s="10"/>
      <c r="B202" s="24" t="n">
        <f aca="false">IF(Журнал_образцов!A202=Журнал_образцов!A201,Журнал_образцов!B201,0)+1</f>
        <v>198</v>
      </c>
      <c r="C202" s="25" t="str">
        <f aca="false">CONCATENATE(Журнал_образцов!A202,"-",TEXT(Журнал_образцов!B202,"00"))</f>
        <v>-198</v>
      </c>
      <c r="D202" s="26" t="e">
        <f aca="false">LOOKUP(Журнал_образцов!A29,Журнал_заявок!A$3:A46,Журнал_заявок!B$3:B46)</f>
        <v>#N/A</v>
      </c>
      <c r="E202" s="26" t="e">
        <f aca="false">LOOKUP(Журнал_образцов!A29,Журнал_заявок!$A$3:$A46,Журнал_заявок!H$3:H46)</f>
        <v>#N/A</v>
      </c>
      <c r="J202" s="26" t="e">
        <f aca="false">LOOKUP(Журнал_образцов!F202,справочник!K$2:K601,справочник!L$2:L601)</f>
        <v>#N/A</v>
      </c>
      <c r="L202" s="27" t="s">
        <v>656</v>
      </c>
      <c r="M202" s="27" t="e">
        <f aca="false">LOOKUP(Журнал_образцов!$A202,Журнал_заявок!A$3:$A219,Журнал_заявок!J$3:J219)</f>
        <v>#N/A</v>
      </c>
      <c r="N202" s="27" t="e">
        <f aca="false">LOOKUP(Журнал_образцов!$A202,Журнал_заявок!$A$3:B219,Журнал_заявок!K$3:K219)</f>
        <v>#N/A</v>
      </c>
      <c r="U202" s="27" t="e">
        <f aca="false">LOOKUP(Журнал_образцов!$A202,Журнал_заявок!$A$3:$A219,Журнал_заявок!$D$3:$D219)</f>
        <v>#N/A</v>
      </c>
      <c r="V202" s="27" t="e">
        <f aca="false">LOOKUP(Журнал_образцов!$A202,Журнал_заявок!$A$3:$A3756,Журнал_заявок!$L$3:$L3756)</f>
        <v>#N/A</v>
      </c>
      <c r="W202" s="40" t="e">
        <f aca="false">CONCATENATE(G202,H202," ",IF(A202=A203,IF(F202=F203," ",F202),F202)," ",I202,J202,", ")</f>
        <v>#N/A</v>
      </c>
      <c r="X202" s="41" t="e">
        <f aca="false">W202&amp;IF(Журнал_образцов!A202=Журнал_образцов!A201,Журнал_образцов!X201,)</f>
        <v>#N/A</v>
      </c>
    </row>
    <row r="203" customFormat="false" ht="15" hidden="false" customHeight="false" outlineLevel="0" collapsed="false">
      <c r="A203" s="10"/>
      <c r="B203" s="24" t="n">
        <f aca="false">IF(Журнал_образцов!A203=Журнал_образцов!A202,Журнал_образцов!B202,0)+1</f>
        <v>199</v>
      </c>
      <c r="C203" s="25" t="str">
        <f aca="false">CONCATENATE(Журнал_образцов!A203,"-",TEXT(Журнал_образцов!B203,"00"))</f>
        <v>-199</v>
      </c>
      <c r="D203" s="26" t="e">
        <f aca="false">LOOKUP(Журнал_образцов!A30,Журнал_заявок!A$3:A47,Журнал_заявок!B$3:B47)</f>
        <v>#N/A</v>
      </c>
      <c r="E203" s="26" t="e">
        <f aca="false">LOOKUP(Журнал_образцов!A30,Журнал_заявок!$A$3:$A47,Журнал_заявок!H$3:H47)</f>
        <v>#N/A</v>
      </c>
      <c r="J203" s="26" t="e">
        <f aca="false">LOOKUP(Журнал_образцов!F203,справочник!K$2:K602,справочник!L$2:L602)</f>
        <v>#N/A</v>
      </c>
      <c r="L203" s="27" t="s">
        <v>656</v>
      </c>
      <c r="M203" s="27" t="e">
        <f aca="false">LOOKUP(Журнал_образцов!$A203,Журнал_заявок!A$3:$A220,Журнал_заявок!J$3:J220)</f>
        <v>#N/A</v>
      </c>
      <c r="N203" s="27" t="e">
        <f aca="false">LOOKUP(Журнал_образцов!$A203,Журнал_заявок!$A$3:B220,Журнал_заявок!K$3:K220)</f>
        <v>#N/A</v>
      </c>
      <c r="U203" s="27" t="e">
        <f aca="false">LOOKUP(Журнал_образцов!$A203,Журнал_заявок!$A$3:$A220,Журнал_заявок!$D$3:$D220)</f>
        <v>#N/A</v>
      </c>
      <c r="V203" s="27" t="e">
        <f aca="false">LOOKUP(Журнал_образцов!$A203,Журнал_заявок!$A$3:$A3757,Журнал_заявок!$L$3:$L3757)</f>
        <v>#N/A</v>
      </c>
      <c r="W203" s="40" t="e">
        <f aca="false">CONCATENATE(G203,H203," ",IF(A203=A204,IF(F203=F204," ",F203),F203)," ",I203,J203,", ")</f>
        <v>#N/A</v>
      </c>
      <c r="X203" s="41" t="e">
        <f aca="false">W203&amp;IF(Журнал_образцов!A203=Журнал_образцов!A202,Журнал_образцов!X202,)</f>
        <v>#N/A</v>
      </c>
    </row>
    <row r="204" customFormat="false" ht="15" hidden="false" customHeight="false" outlineLevel="0" collapsed="false">
      <c r="A204" s="10"/>
      <c r="B204" s="24" t="n">
        <f aca="false">IF(Журнал_образцов!A204=Журнал_образцов!A203,Журнал_образцов!B203,0)+1</f>
        <v>200</v>
      </c>
      <c r="C204" s="25" t="str">
        <f aca="false">CONCATENATE(Журнал_образцов!A204,"-",TEXT(Журнал_образцов!B204,"00"))</f>
        <v>-200</v>
      </c>
      <c r="D204" s="26" t="e">
        <f aca="false">LOOKUP(Журнал_образцов!A31,Журнал_заявок!A$3:A48,Журнал_заявок!B$3:B48)</f>
        <v>#N/A</v>
      </c>
      <c r="E204" s="26" t="e">
        <f aca="false">LOOKUP(Журнал_образцов!A31,Журнал_заявок!$A$3:$A48,Журнал_заявок!H$3:H48)</f>
        <v>#N/A</v>
      </c>
      <c r="J204" s="26" t="e">
        <f aca="false">LOOKUP(Журнал_образцов!F204,справочник!K$2:K603,справочник!L$2:L603)</f>
        <v>#N/A</v>
      </c>
      <c r="L204" s="27" t="s">
        <v>656</v>
      </c>
      <c r="M204" s="27" t="e">
        <f aca="false">LOOKUP(Журнал_образцов!$A204,Журнал_заявок!A$3:$A221,Журнал_заявок!J$3:J221)</f>
        <v>#N/A</v>
      </c>
      <c r="N204" s="27" t="e">
        <f aca="false">LOOKUP(Журнал_образцов!$A204,Журнал_заявок!$A$3:B221,Журнал_заявок!K$3:K221)</f>
        <v>#N/A</v>
      </c>
      <c r="U204" s="27" t="e">
        <f aca="false">LOOKUP(Журнал_образцов!$A204,Журнал_заявок!$A$3:$A221,Журнал_заявок!$D$3:$D221)</f>
        <v>#N/A</v>
      </c>
      <c r="V204" s="27" t="e">
        <f aca="false">LOOKUP(Журнал_образцов!$A204,Журнал_заявок!$A$3:$A3758,Журнал_заявок!$L$3:$L3758)</f>
        <v>#N/A</v>
      </c>
      <c r="W204" s="40" t="e">
        <f aca="false">CONCATENATE(G204,H204," ",IF(A204=A205,IF(F204=F205," ",F204),F204)," ",I204,J204,", ")</f>
        <v>#N/A</v>
      </c>
      <c r="X204" s="41" t="e">
        <f aca="false">W204&amp;IF(Журнал_образцов!A204=Журнал_образцов!A203,Журнал_образцов!X203,)</f>
        <v>#N/A</v>
      </c>
    </row>
    <row r="205" customFormat="false" ht="15" hidden="false" customHeight="false" outlineLevel="0" collapsed="false">
      <c r="A205" s="10"/>
      <c r="B205" s="24" t="n">
        <f aca="false">IF(Журнал_образцов!A205=Журнал_образцов!A204,Журнал_образцов!B204,0)+1</f>
        <v>201</v>
      </c>
      <c r="C205" s="25" t="str">
        <f aca="false">CONCATENATE(Журнал_образцов!A205,"-",TEXT(Журнал_образцов!B205,"00"))</f>
        <v>-201</v>
      </c>
      <c r="D205" s="26" t="e">
        <f aca="false">LOOKUP(Журнал_образцов!A32,Журнал_заявок!A$3:A49,Журнал_заявок!B$3:B49)</f>
        <v>#N/A</v>
      </c>
      <c r="E205" s="26" t="e">
        <f aca="false">LOOKUP(Журнал_образцов!A32,Журнал_заявок!$A$3:$A49,Журнал_заявок!H$3:H49)</f>
        <v>#N/A</v>
      </c>
      <c r="J205" s="26" t="e">
        <f aca="false">LOOKUP(Журнал_образцов!F205,справочник!K$2:K604,справочник!L$2:L604)</f>
        <v>#N/A</v>
      </c>
      <c r="L205" s="27" t="e">
        <f aca="false">VLOOKUP(F205,справочник!K$1:M$250,3,1)</f>
        <v>#N/A</v>
      </c>
      <c r="M205" s="27" t="e">
        <f aca="false">LOOKUP(Журнал_образцов!$A205,Журнал_заявок!A$3:$A222,Журнал_заявок!J$3:J222)</f>
        <v>#N/A</v>
      </c>
      <c r="N205" s="27" t="e">
        <f aca="false">LOOKUP(Журнал_образцов!$A205,Журнал_заявок!$A$3:B222,Журнал_заявок!K$3:K222)</f>
        <v>#N/A</v>
      </c>
      <c r="U205" s="27" t="e">
        <f aca="false">LOOKUP(Журнал_образцов!$A205,Журнал_заявок!$A$3:$A222,Журнал_заявок!$D$3:$D222)</f>
        <v>#N/A</v>
      </c>
      <c r="V205" s="27" t="e">
        <f aca="false">LOOKUP(Журнал_образцов!$A205,Журнал_заявок!$A$3:$A3759,Журнал_заявок!$L$3:$L3759)</f>
        <v>#N/A</v>
      </c>
      <c r="W205" s="40" t="e">
        <f aca="false">CONCATENATE(G205,H205," ",IF(A205=A206,IF(F205=F206," ",F205),F205)," ",I205,J205,", ")</f>
        <v>#N/A</v>
      </c>
      <c r="X205" s="41" t="e">
        <f aca="false">W205&amp;IF(Журнал_образцов!A205=Журнал_образцов!A204,Журнал_образцов!X204,)</f>
        <v>#N/A</v>
      </c>
    </row>
    <row r="206" customFormat="false" ht="15" hidden="false" customHeight="false" outlineLevel="0" collapsed="false">
      <c r="A206" s="10"/>
      <c r="B206" s="24" t="n">
        <f aca="false">IF(Журнал_образцов!A206=Журнал_образцов!A205,Журнал_образцов!B205,0)+1</f>
        <v>202</v>
      </c>
      <c r="C206" s="25" t="str">
        <f aca="false">CONCATENATE(Журнал_образцов!A206,"-",TEXT(Журнал_образцов!B206,"00"))</f>
        <v>-202</v>
      </c>
      <c r="D206" s="26" t="e">
        <f aca="false">LOOKUP(Журнал_образцов!A206,Журнал_заявок!A$3:A223,Журнал_заявок!B$3:B223)</f>
        <v>#N/A</v>
      </c>
      <c r="E206" s="26" t="e">
        <f aca="false">LOOKUP(Журнал_образцов!A206,Журнал_заявок!$A$3:$A223,Журнал_заявок!H$3:H223)</f>
        <v>#N/A</v>
      </c>
      <c r="J206" s="26" t="e">
        <f aca="false">LOOKUP(Журнал_образцов!F206,справочник!K$2:K605,справочник!L$2:L605)</f>
        <v>#N/A</v>
      </c>
      <c r="L206" s="27" t="e">
        <f aca="false">VLOOKUP(F206,справочник!K$1:M$250,3,1)</f>
        <v>#N/A</v>
      </c>
      <c r="M206" s="27" t="e">
        <f aca="false">LOOKUP(Журнал_образцов!$A206,Журнал_заявок!A$3:$A223,Журнал_заявок!J$3:J223)</f>
        <v>#N/A</v>
      </c>
      <c r="N206" s="27" t="e">
        <f aca="false">LOOKUP(Журнал_образцов!$A206,Журнал_заявок!$A$3:B223,Журнал_заявок!K$3:K223)</f>
        <v>#N/A</v>
      </c>
      <c r="U206" s="27" t="e">
        <f aca="false">LOOKUP(Журнал_образцов!$A206,Журнал_заявок!$A$3:$A223,Журнал_заявок!$D$3:$D223)</f>
        <v>#N/A</v>
      </c>
      <c r="V206" s="27" t="e">
        <f aca="false">LOOKUP(Журнал_образцов!$A206,Журнал_заявок!$A$3:$A3760,Журнал_заявок!$L$3:$L3760)</f>
        <v>#N/A</v>
      </c>
      <c r="W206" s="40" t="e">
        <f aca="false">CONCATENATE(G206,H206," ",IF(A206=A207,IF(F206=F207," ",F206),F206)," ",I206,J206,", ")</f>
        <v>#N/A</v>
      </c>
      <c r="X206" s="41" t="e">
        <f aca="false">W206&amp;IF(Журнал_образцов!A206=Журнал_образцов!A205,Журнал_образцов!X205,)</f>
        <v>#N/A</v>
      </c>
    </row>
    <row r="207" customFormat="false" ht="15" hidden="false" customHeight="false" outlineLevel="0" collapsed="false">
      <c r="A207" s="10"/>
      <c r="B207" s="24" t="n">
        <f aca="false">IF(Журнал_образцов!A207=Журнал_образцов!A206,Журнал_образцов!B206,0)+1</f>
        <v>203</v>
      </c>
      <c r="C207" s="25" t="str">
        <f aca="false">CONCATENATE(Журнал_образцов!A207,"-",TEXT(Журнал_образцов!B207,"00"))</f>
        <v>-203</v>
      </c>
      <c r="D207" s="26" t="e">
        <f aca="false">LOOKUP(Журнал_образцов!A207,Журнал_заявок!A$3:A224,Журнал_заявок!B$3:B224)</f>
        <v>#N/A</v>
      </c>
      <c r="E207" s="26" t="e">
        <f aca="false">LOOKUP(Журнал_образцов!A207,Журнал_заявок!$A$3:$A224,Журнал_заявок!H$3:H224)</f>
        <v>#N/A</v>
      </c>
      <c r="J207" s="26" t="e">
        <f aca="false">LOOKUP(Журнал_образцов!F207,справочник!K$2:K606,справочник!L$2:L606)</f>
        <v>#N/A</v>
      </c>
      <c r="L207" s="27" t="e">
        <f aca="false">VLOOKUP(F207,справочник!K$1:M$250,3,1)</f>
        <v>#N/A</v>
      </c>
      <c r="M207" s="27" t="e">
        <f aca="false">LOOKUP(Журнал_образцов!$A207,Журнал_заявок!A$3:$A224,Журнал_заявок!J$3:J224)</f>
        <v>#N/A</v>
      </c>
      <c r="N207" s="27" t="e">
        <f aca="false">LOOKUP(Журнал_образцов!$A207,Журнал_заявок!$A$3:B224,Журнал_заявок!K$3:K224)</f>
        <v>#N/A</v>
      </c>
      <c r="U207" s="27" t="e">
        <f aca="false">LOOKUP(Журнал_образцов!$A207,Журнал_заявок!$A$3:$A224,Журнал_заявок!$D$3:$D224)</f>
        <v>#N/A</v>
      </c>
      <c r="V207" s="27" t="e">
        <f aca="false">LOOKUP(Журнал_образцов!$A207,Журнал_заявок!$A$3:$A3761,Журнал_заявок!$L$3:$L3761)</f>
        <v>#N/A</v>
      </c>
      <c r="W207" s="40" t="e">
        <f aca="false">CONCATENATE(G207,H207," ",IF(A207=A208,IF(F207=F208," ",F207),F207)," ",I207,J207,", ")</f>
        <v>#N/A</v>
      </c>
      <c r="X207" s="41" t="e">
        <f aca="false">W207&amp;IF(Журнал_образцов!A207=Журнал_образцов!A206,Журнал_образцов!X206,)</f>
        <v>#N/A</v>
      </c>
    </row>
    <row r="208" customFormat="false" ht="15" hidden="false" customHeight="false" outlineLevel="0" collapsed="false">
      <c r="A208" s="10"/>
      <c r="B208" s="24" t="n">
        <f aca="false">IF(Журнал_образцов!A208=Журнал_образцов!A207,Журнал_образцов!B207,0)+1</f>
        <v>204</v>
      </c>
      <c r="C208" s="25" t="str">
        <f aca="false">CONCATENATE(Журнал_образцов!A208,"-",TEXT(Журнал_образцов!B208,"00"))</f>
        <v>-204</v>
      </c>
      <c r="D208" s="26" t="e">
        <f aca="false">LOOKUP(Журнал_образцов!A208,Журнал_заявок!A$3:A225,Журнал_заявок!B$3:B225)</f>
        <v>#N/A</v>
      </c>
      <c r="E208" s="26" t="e">
        <f aca="false">LOOKUP(Журнал_образцов!A208,Журнал_заявок!$A$3:$A225,Журнал_заявок!H$3:H225)</f>
        <v>#N/A</v>
      </c>
      <c r="J208" s="26" t="e">
        <f aca="false">LOOKUP(Журнал_образцов!F208,справочник!K$2:K607,справочник!L$2:L607)</f>
        <v>#N/A</v>
      </c>
      <c r="L208" s="27" t="e">
        <f aca="false">VLOOKUP(F208,справочник!K$1:M$250,3,1)</f>
        <v>#N/A</v>
      </c>
      <c r="M208" s="27" t="e">
        <f aca="false">LOOKUP(Журнал_образцов!$A208,Журнал_заявок!A$3:$A225,Журнал_заявок!J$3:J225)</f>
        <v>#N/A</v>
      </c>
      <c r="N208" s="27" t="e">
        <f aca="false">LOOKUP(Журнал_образцов!$A208,Журнал_заявок!$A$3:B225,Журнал_заявок!K$3:K225)</f>
        <v>#N/A</v>
      </c>
      <c r="U208" s="27" t="e">
        <f aca="false">LOOKUP(Журнал_образцов!$A208,Журнал_заявок!$A$3:$A225,Журнал_заявок!$D$3:$D225)</f>
        <v>#N/A</v>
      </c>
      <c r="V208" s="27" t="e">
        <f aca="false">LOOKUP(Журнал_образцов!$A208,Журнал_заявок!$A$3:$A3762,Журнал_заявок!$L$3:$L3762)</f>
        <v>#N/A</v>
      </c>
      <c r="W208" s="40" t="e">
        <f aca="false">CONCATENATE(G208,H208," ",IF(A208=A209,IF(F208=F209," ",F208),F208)," ",I208,J208,", ")</f>
        <v>#N/A</v>
      </c>
      <c r="X208" s="41" t="e">
        <f aca="false">W208&amp;IF(Журнал_образцов!A208=Журнал_образцов!A207,Журнал_образцов!X207,)</f>
        <v>#N/A</v>
      </c>
    </row>
    <row r="209" customFormat="false" ht="15" hidden="false" customHeight="false" outlineLevel="0" collapsed="false">
      <c r="A209" s="10"/>
      <c r="B209" s="24" t="n">
        <f aca="false">IF(Журнал_образцов!A209=Журнал_образцов!A208,Журнал_образцов!B208,0)+1</f>
        <v>205</v>
      </c>
      <c r="C209" s="25" t="str">
        <f aca="false">CONCATENATE(Журнал_образцов!A209,"-",TEXT(Журнал_образцов!B209,"00"))</f>
        <v>-205</v>
      </c>
      <c r="D209" s="26" t="e">
        <f aca="false">LOOKUP(Журнал_образцов!A209,Журнал_заявок!A$3:A226,Журнал_заявок!B$3:B226)</f>
        <v>#N/A</v>
      </c>
      <c r="E209" s="26" t="e">
        <f aca="false">LOOKUP(Журнал_образцов!A209,Журнал_заявок!$A$3:$A226,Журнал_заявок!H$3:H226)</f>
        <v>#N/A</v>
      </c>
      <c r="J209" s="26" t="e">
        <f aca="false">LOOKUP(Журнал_образцов!F209,справочник!K$2:K608,справочник!L$2:L608)</f>
        <v>#N/A</v>
      </c>
      <c r="L209" s="27" t="e">
        <f aca="false">VLOOKUP(F209,справочник!K$1:M$250,3,1)</f>
        <v>#N/A</v>
      </c>
      <c r="M209" s="27" t="e">
        <f aca="false">LOOKUP(Журнал_образцов!$A209,Журнал_заявок!A$3:$A226,Журнал_заявок!J$3:J226)</f>
        <v>#N/A</v>
      </c>
      <c r="N209" s="27" t="e">
        <f aca="false">LOOKUP(Журнал_образцов!$A209,Журнал_заявок!$A$3:B226,Журнал_заявок!K$3:K226)</f>
        <v>#N/A</v>
      </c>
      <c r="U209" s="27" t="e">
        <f aca="false">LOOKUP(Журнал_образцов!$A209,Журнал_заявок!$A$3:$A226,Журнал_заявок!$D$3:$D226)</f>
        <v>#N/A</v>
      </c>
      <c r="V209" s="27" t="e">
        <f aca="false">LOOKUP(Журнал_образцов!$A209,Журнал_заявок!$A$3:$A3763,Журнал_заявок!$L$3:$L3763)</f>
        <v>#N/A</v>
      </c>
      <c r="W209" s="40" t="e">
        <f aca="false">CONCATENATE(G209,H209," ",IF(A209=A210,IF(F209=F210," ",F209),F209)," ",I209,J209,", ")</f>
        <v>#N/A</v>
      </c>
      <c r="X209" s="41" t="e">
        <f aca="false">W209&amp;IF(Журнал_образцов!A209=Журнал_образцов!A208,Журнал_образцов!X208,)</f>
        <v>#N/A</v>
      </c>
    </row>
    <row r="210" customFormat="false" ht="15" hidden="false" customHeight="false" outlineLevel="0" collapsed="false">
      <c r="A210" s="10"/>
      <c r="B210" s="24" t="n">
        <f aca="false">IF(Журнал_образцов!A210=Журнал_образцов!A209,Журнал_образцов!B209,0)+1</f>
        <v>206</v>
      </c>
      <c r="C210" s="25" t="str">
        <f aca="false">CONCATENATE(Журнал_образцов!A210,"-",TEXT(Журнал_образцов!B210,"00"))</f>
        <v>-206</v>
      </c>
      <c r="D210" s="26" t="e">
        <f aca="false">LOOKUP(Журнал_образцов!A210,Журнал_заявок!A$3:A227,Журнал_заявок!B$3:B227)</f>
        <v>#N/A</v>
      </c>
      <c r="E210" s="26" t="e">
        <f aca="false">LOOKUP(Журнал_образцов!A210,Журнал_заявок!$A$3:$A227,Журнал_заявок!H$3:H227)</f>
        <v>#N/A</v>
      </c>
      <c r="J210" s="26" t="e">
        <f aca="false">LOOKUP(Журнал_образцов!F210,справочник!K$2:K609,справочник!L$2:L609)</f>
        <v>#N/A</v>
      </c>
      <c r="L210" s="27" t="e">
        <f aca="false">VLOOKUP(F210,справочник!K$1:M$250,3,1)</f>
        <v>#N/A</v>
      </c>
      <c r="M210" s="27" t="e">
        <f aca="false">LOOKUP(Журнал_образцов!$A210,Журнал_заявок!A$3:$A227,Журнал_заявок!J$3:J227)</f>
        <v>#N/A</v>
      </c>
      <c r="N210" s="27" t="e">
        <f aca="false">LOOKUP(Журнал_образцов!$A210,Журнал_заявок!$A$3:B227,Журнал_заявок!K$3:K227)</f>
        <v>#N/A</v>
      </c>
      <c r="U210" s="27" t="e">
        <f aca="false">LOOKUP(Журнал_образцов!$A210,Журнал_заявок!$A$3:$A227,Журнал_заявок!$D$3:$D227)</f>
        <v>#N/A</v>
      </c>
      <c r="V210" s="27" t="e">
        <f aca="false">LOOKUP(Журнал_образцов!$A210,Журнал_заявок!$A$3:$A3764,Журнал_заявок!$L$3:$L3764)</f>
        <v>#N/A</v>
      </c>
      <c r="W210" s="40" t="e">
        <f aca="false">CONCATENATE(G210,H210," ",IF(A210=A211,IF(F210=F211," ",F210),F210)," ",I210,J210,", ")</f>
        <v>#N/A</v>
      </c>
      <c r="X210" s="41" t="e">
        <f aca="false">W210&amp;IF(Журнал_образцов!A210=Журнал_образцов!A209,Журнал_образцов!X209,)</f>
        <v>#N/A</v>
      </c>
    </row>
    <row r="211" customFormat="false" ht="15" hidden="false" customHeight="false" outlineLevel="0" collapsed="false">
      <c r="A211" s="10"/>
      <c r="B211" s="24" t="n">
        <f aca="false">IF(Журнал_образцов!A211=Журнал_образцов!A210,Журнал_образцов!B210,0)+1</f>
        <v>207</v>
      </c>
      <c r="C211" s="25" t="str">
        <f aca="false">CONCATENATE(Журнал_образцов!A211,"-",TEXT(Журнал_образцов!B211,"00"))</f>
        <v>-207</v>
      </c>
      <c r="D211" s="26" t="e">
        <f aca="false">LOOKUP(Журнал_образцов!A211,Журнал_заявок!A$3:A228,Журнал_заявок!B$3:B228)</f>
        <v>#N/A</v>
      </c>
      <c r="E211" s="26" t="e">
        <f aca="false">LOOKUP(Журнал_образцов!A211,Журнал_заявок!$A$3:$A228,Журнал_заявок!H$3:H228)</f>
        <v>#N/A</v>
      </c>
      <c r="J211" s="26" t="e">
        <f aca="false">LOOKUP(Журнал_образцов!F211,справочник!K$2:K610,справочник!L$2:L610)</f>
        <v>#N/A</v>
      </c>
      <c r="L211" s="27" t="e">
        <f aca="false">VLOOKUP(F211,справочник!K$1:M$250,3,1)</f>
        <v>#N/A</v>
      </c>
      <c r="M211" s="27" t="e">
        <f aca="false">LOOKUP(Журнал_образцов!$A211,Журнал_заявок!A$3:$A228,Журнал_заявок!J$3:J228)</f>
        <v>#N/A</v>
      </c>
      <c r="N211" s="27" t="e">
        <f aca="false">LOOKUP(Журнал_образцов!$A211,Журнал_заявок!$A$3:B228,Журнал_заявок!K$3:K228)</f>
        <v>#N/A</v>
      </c>
      <c r="U211" s="27" t="e">
        <f aca="false">LOOKUP(Журнал_образцов!$A211,Журнал_заявок!$A$3:$A228,Журнал_заявок!$D$3:$D228)</f>
        <v>#N/A</v>
      </c>
      <c r="V211" s="27" t="e">
        <f aca="false">LOOKUP(Журнал_образцов!$A211,Журнал_заявок!$A$3:$A3765,Журнал_заявок!$L$3:$L3765)</f>
        <v>#N/A</v>
      </c>
      <c r="W211" s="40" t="e">
        <f aca="false">CONCATENATE(G211,H211," ",IF(A211=A212,IF(F211=F212," ",F211),F211)," ",I211,J211,", ")</f>
        <v>#N/A</v>
      </c>
      <c r="X211" s="41" t="e">
        <f aca="false">W211&amp;IF(Журнал_образцов!A211=Журнал_образцов!A210,Журнал_образцов!X210,)</f>
        <v>#N/A</v>
      </c>
    </row>
    <row r="212" customFormat="false" ht="15" hidden="false" customHeight="false" outlineLevel="0" collapsed="false">
      <c r="A212" s="10"/>
      <c r="B212" s="24" t="n">
        <f aca="false">IF(Журнал_образцов!A212=Журнал_образцов!A211,Журнал_образцов!B211,0)+1</f>
        <v>208</v>
      </c>
      <c r="C212" s="25" t="str">
        <f aca="false">CONCATENATE(Журнал_образцов!A212,"-",TEXT(Журнал_образцов!B212,"00"))</f>
        <v>-208</v>
      </c>
      <c r="D212" s="26" t="e">
        <f aca="false">LOOKUP(Журнал_образцов!A212,Журнал_заявок!A$3:A229,Журнал_заявок!B$3:B229)</f>
        <v>#N/A</v>
      </c>
      <c r="E212" s="26" t="e">
        <f aca="false">LOOKUP(Журнал_образцов!A212,Журнал_заявок!$A$3:$A229,Журнал_заявок!H$3:H229)</f>
        <v>#N/A</v>
      </c>
      <c r="J212" s="26" t="e">
        <f aca="false">LOOKUP(Журнал_образцов!F212,справочник!K$2:K611,справочник!L$2:L611)</f>
        <v>#N/A</v>
      </c>
      <c r="L212" s="27" t="e">
        <f aca="false">VLOOKUP(F212,справочник!K$1:M$250,3,1)</f>
        <v>#N/A</v>
      </c>
      <c r="M212" s="27" t="e">
        <f aca="false">LOOKUP(Журнал_образцов!$A212,Журнал_заявок!A$3:$A229,Журнал_заявок!J$3:J229)</f>
        <v>#N/A</v>
      </c>
      <c r="N212" s="27" t="e">
        <f aca="false">LOOKUP(Журнал_образцов!$A212,Журнал_заявок!$A$3:B229,Журнал_заявок!K$3:K229)</f>
        <v>#N/A</v>
      </c>
      <c r="U212" s="27" t="e">
        <f aca="false">LOOKUP(Журнал_образцов!$A212,Журнал_заявок!$A$3:$A229,Журнал_заявок!$D$3:$D229)</f>
        <v>#N/A</v>
      </c>
      <c r="V212" s="27" t="e">
        <f aca="false">LOOKUP(Журнал_образцов!$A212,Журнал_заявок!$A$3:$A3766,Журнал_заявок!$L$3:$L3766)</f>
        <v>#N/A</v>
      </c>
      <c r="W212" s="40" t="e">
        <f aca="false">CONCATENATE(G212,H212," ",IF(A212=A213,IF(F212=F213," ",F212),F212)," ",I212,J212,", ")</f>
        <v>#N/A</v>
      </c>
      <c r="X212" s="41" t="e">
        <f aca="false">W212&amp;IF(Журнал_образцов!A212=Журнал_образцов!A211,Журнал_образцов!X211,)</f>
        <v>#N/A</v>
      </c>
    </row>
    <row r="213" customFormat="false" ht="15" hidden="false" customHeight="false" outlineLevel="0" collapsed="false">
      <c r="A213" s="10"/>
      <c r="B213" s="24" t="n">
        <f aca="false">IF(Журнал_образцов!A213=Журнал_образцов!A212,Журнал_образцов!B212,0)+1</f>
        <v>209</v>
      </c>
      <c r="C213" s="25" t="str">
        <f aca="false">CONCATENATE(Журнал_образцов!A213,"-",TEXT(Журнал_образцов!B213,"00"))</f>
        <v>-209</v>
      </c>
      <c r="D213" s="26" t="e">
        <f aca="false">LOOKUP(Журнал_образцов!A213,Журнал_заявок!A$3:A230,Журнал_заявок!B$3:B230)</f>
        <v>#N/A</v>
      </c>
      <c r="E213" s="26" t="e">
        <f aca="false">LOOKUP(Журнал_образцов!A213,Журнал_заявок!$A$3:$A230,Журнал_заявок!H$3:H230)</f>
        <v>#N/A</v>
      </c>
      <c r="J213" s="26" t="e">
        <f aca="false">LOOKUP(Журнал_образцов!F213,справочник!K$2:K612,справочник!L$2:L612)</f>
        <v>#N/A</v>
      </c>
      <c r="L213" s="27" t="e">
        <f aca="false">VLOOKUP(F213,справочник!K$1:M$250,3,1)</f>
        <v>#N/A</v>
      </c>
      <c r="M213" s="27" t="e">
        <f aca="false">LOOKUP(Журнал_образцов!$A213,Журнал_заявок!A$3:$A230,Журнал_заявок!J$3:J230)</f>
        <v>#N/A</v>
      </c>
      <c r="N213" s="27" t="e">
        <f aca="false">LOOKUP(Журнал_образцов!$A213,Журнал_заявок!$A$3:B230,Журнал_заявок!K$3:K230)</f>
        <v>#N/A</v>
      </c>
      <c r="U213" s="27" t="e">
        <f aca="false">LOOKUP(Журнал_образцов!$A213,Журнал_заявок!$A$3:$A230,Журнал_заявок!$D$3:$D230)</f>
        <v>#N/A</v>
      </c>
      <c r="V213" s="27" t="e">
        <f aca="false">LOOKUP(Журнал_образцов!$A213,Журнал_заявок!$A$3:$A3767,Журнал_заявок!$L$3:$L3767)</f>
        <v>#N/A</v>
      </c>
      <c r="W213" s="40" t="e">
        <f aca="false">CONCATENATE(G213,H213," ",IF(A213=A214,IF(F213=F214," ",F213),F213)," ",I213,J213,", ")</f>
        <v>#N/A</v>
      </c>
      <c r="X213" s="41" t="e">
        <f aca="false">W213&amp;IF(Журнал_образцов!A213=Журнал_образцов!A212,Журнал_образцов!X212,)</f>
        <v>#N/A</v>
      </c>
    </row>
    <row r="214" customFormat="false" ht="15" hidden="false" customHeight="false" outlineLevel="0" collapsed="false">
      <c r="A214" s="10"/>
      <c r="B214" s="24" t="n">
        <f aca="false">IF(Журнал_образцов!A214=Журнал_образцов!A213,Журнал_образцов!B213,0)+1</f>
        <v>210</v>
      </c>
      <c r="C214" s="25" t="str">
        <f aca="false">CONCATENATE(Журнал_образцов!A214,"-",TEXT(Журнал_образцов!B214,"00"))</f>
        <v>-210</v>
      </c>
      <c r="D214" s="26" t="e">
        <f aca="false">LOOKUP(Журнал_образцов!A214,Журнал_заявок!A$3:A231,Журнал_заявок!B$3:B231)</f>
        <v>#N/A</v>
      </c>
      <c r="E214" s="26" t="e">
        <f aca="false">LOOKUP(Журнал_образцов!A214,Журнал_заявок!$A$3:$A231,Журнал_заявок!H$3:H231)</f>
        <v>#N/A</v>
      </c>
      <c r="J214" s="26" t="e">
        <f aca="false">LOOKUP(Журнал_образцов!F214,справочник!K$2:K613,справочник!L$2:L613)</f>
        <v>#N/A</v>
      </c>
      <c r="L214" s="27" t="e">
        <f aca="false">VLOOKUP(F214,справочник!K$1:M$250,3,1)</f>
        <v>#N/A</v>
      </c>
      <c r="M214" s="27" t="e">
        <f aca="false">LOOKUP(Журнал_образцов!$A214,Журнал_заявок!A$3:$A231,Журнал_заявок!J$3:J231)</f>
        <v>#N/A</v>
      </c>
      <c r="N214" s="27" t="e">
        <f aca="false">LOOKUP(Журнал_образцов!$A214,Журнал_заявок!$A$3:B231,Журнал_заявок!K$3:K231)</f>
        <v>#N/A</v>
      </c>
      <c r="U214" s="27" t="e">
        <f aca="false">LOOKUP(Журнал_образцов!$A214,Журнал_заявок!$A$3:$A231,Журнал_заявок!$D$3:$D231)</f>
        <v>#N/A</v>
      </c>
      <c r="V214" s="27" t="e">
        <f aca="false">LOOKUP(Журнал_образцов!$A214,Журнал_заявок!$A$3:$A3768,Журнал_заявок!$L$3:$L3768)</f>
        <v>#N/A</v>
      </c>
      <c r="W214" s="40" t="e">
        <f aca="false">CONCATENATE(G214,H214," ",IF(A214=A215,IF(F214=F215," ",F214),F214)," ",I214,J214,", ")</f>
        <v>#N/A</v>
      </c>
      <c r="X214" s="41" t="e">
        <f aca="false">W214&amp;IF(Журнал_образцов!A214=Журнал_образцов!A213,Журнал_образцов!X213,)</f>
        <v>#N/A</v>
      </c>
    </row>
    <row r="215" customFormat="false" ht="15" hidden="false" customHeight="false" outlineLevel="0" collapsed="false">
      <c r="A215" s="10"/>
      <c r="B215" s="24" t="n">
        <f aca="false">IF(Журнал_образцов!A215=Журнал_образцов!A214,Журнал_образцов!B214,0)+1</f>
        <v>211</v>
      </c>
      <c r="C215" s="25" t="str">
        <f aca="false">CONCATENATE(Журнал_образцов!A215,"-",TEXT(Журнал_образцов!B215,"00"))</f>
        <v>-211</v>
      </c>
      <c r="D215" s="26" t="e">
        <f aca="false">LOOKUP(Журнал_образцов!A215,Журнал_заявок!A$3:A232,Журнал_заявок!B$3:B232)</f>
        <v>#N/A</v>
      </c>
      <c r="E215" s="26" t="e">
        <f aca="false">LOOKUP(Журнал_образцов!A215,Журнал_заявок!$A$3:$A232,Журнал_заявок!H$3:H232)</f>
        <v>#N/A</v>
      </c>
      <c r="J215" s="26" t="e">
        <f aca="false">LOOKUP(Журнал_образцов!F215,справочник!K$2:K614,справочник!L$2:L614)</f>
        <v>#N/A</v>
      </c>
      <c r="L215" s="27" t="e">
        <f aca="false">VLOOKUP(F215,справочник!K$1:M$250,3,1)</f>
        <v>#N/A</v>
      </c>
      <c r="M215" s="27" t="e">
        <f aca="false">LOOKUP(Журнал_образцов!$A215,Журнал_заявок!A$3:$A232,Журнал_заявок!J$3:J232)</f>
        <v>#N/A</v>
      </c>
      <c r="N215" s="27" t="e">
        <f aca="false">LOOKUP(Журнал_образцов!$A215,Журнал_заявок!$A$3:B232,Журнал_заявок!K$3:K232)</f>
        <v>#N/A</v>
      </c>
      <c r="U215" s="27" t="e">
        <f aca="false">LOOKUP(Журнал_образцов!$A215,Журнал_заявок!$A$3:$A232,Журнал_заявок!$D$3:$D232)</f>
        <v>#N/A</v>
      </c>
      <c r="V215" s="27" t="e">
        <f aca="false">LOOKUP(Журнал_образцов!$A215,Журнал_заявок!$A$3:$A3769,Журнал_заявок!$L$3:$L3769)</f>
        <v>#N/A</v>
      </c>
      <c r="W215" s="40" t="e">
        <f aca="false">CONCATENATE(G215,H215," ",IF(A215=A216,IF(F215=F216," ",F215),F215)," ",I215,J215,", ")</f>
        <v>#N/A</v>
      </c>
      <c r="X215" s="41" t="e">
        <f aca="false">W215&amp;IF(Журнал_образцов!A215=Журнал_образцов!A214,Журнал_образцов!X214,)</f>
        <v>#N/A</v>
      </c>
    </row>
    <row r="216" customFormat="false" ht="15" hidden="false" customHeight="false" outlineLevel="0" collapsed="false">
      <c r="A216" s="10"/>
      <c r="B216" s="24" t="n">
        <f aca="false">IF(Журнал_образцов!A216=Журнал_образцов!A215,Журнал_образцов!B215,0)+1</f>
        <v>212</v>
      </c>
      <c r="C216" s="25" t="str">
        <f aca="false">CONCATENATE(Журнал_образцов!A216,"-",TEXT(Журнал_образцов!B216,"00"))</f>
        <v>-212</v>
      </c>
      <c r="D216" s="26" t="e">
        <f aca="false">LOOKUP(Журнал_образцов!A216,Журнал_заявок!A$3:A233,Журнал_заявок!B$3:B233)</f>
        <v>#N/A</v>
      </c>
      <c r="E216" s="26" t="e">
        <f aca="false">LOOKUP(Журнал_образцов!A216,Журнал_заявок!$A$3:$A233,Журнал_заявок!H$3:H233)</f>
        <v>#N/A</v>
      </c>
      <c r="J216" s="26" t="e">
        <f aca="false">LOOKUP(Журнал_образцов!F216,справочник!K$2:K615,справочник!L$2:L615)</f>
        <v>#N/A</v>
      </c>
      <c r="L216" s="27" t="e">
        <f aca="false">VLOOKUP(F216,справочник!K$1:M$250,3,1)</f>
        <v>#N/A</v>
      </c>
      <c r="M216" s="27" t="e">
        <f aca="false">LOOKUP(Журнал_образцов!$A216,Журнал_заявок!A$3:$A233,Журнал_заявок!J$3:J233)</f>
        <v>#N/A</v>
      </c>
      <c r="N216" s="27" t="e">
        <f aca="false">LOOKUP(Журнал_образцов!$A216,Журнал_заявок!$A$3:B233,Журнал_заявок!K$3:K233)</f>
        <v>#N/A</v>
      </c>
      <c r="U216" s="27" t="e">
        <f aca="false">LOOKUP(Журнал_образцов!$A216,Журнал_заявок!$A$3:$A233,Журнал_заявок!$D$3:$D233)</f>
        <v>#N/A</v>
      </c>
      <c r="V216" s="27" t="e">
        <f aca="false">LOOKUP(Журнал_образцов!$A216,Журнал_заявок!$A$3:$A3770,Журнал_заявок!$L$3:$L3770)</f>
        <v>#N/A</v>
      </c>
      <c r="W216" s="40" t="e">
        <f aca="false">CONCATENATE(G216,H216," ",IF(A216=A217,IF(F216=F217," ",F216),F216)," ",I216,J216,", ")</f>
        <v>#N/A</v>
      </c>
      <c r="X216" s="41" t="e">
        <f aca="false">W216&amp;IF(Журнал_образцов!A216=Журнал_образцов!A215,Журнал_образцов!X215,)</f>
        <v>#N/A</v>
      </c>
    </row>
    <row r="217" customFormat="false" ht="15" hidden="false" customHeight="false" outlineLevel="0" collapsed="false">
      <c r="A217" s="10"/>
      <c r="B217" s="24" t="n">
        <f aca="false">IF(Журнал_образцов!A217=Журнал_образцов!A216,Журнал_образцов!B216,0)+1</f>
        <v>213</v>
      </c>
      <c r="C217" s="25" t="str">
        <f aca="false">CONCATENATE(Журнал_образцов!A217,"-",TEXT(Журнал_образцов!B217,"00"))</f>
        <v>-213</v>
      </c>
      <c r="D217" s="26" t="e">
        <f aca="false">LOOKUP(Журнал_образцов!A217,Журнал_заявок!A$3:A234,Журнал_заявок!B$3:B234)</f>
        <v>#N/A</v>
      </c>
      <c r="E217" s="26" t="e">
        <f aca="false">LOOKUP(Журнал_образцов!A217,Журнал_заявок!$A$3:$A234,Журнал_заявок!H$3:H234)</f>
        <v>#N/A</v>
      </c>
      <c r="J217" s="26" t="e">
        <f aca="false">LOOKUP(Журнал_образцов!F217,справочник!K$2:K616,справочник!L$2:L616)</f>
        <v>#N/A</v>
      </c>
      <c r="L217" s="27" t="e">
        <f aca="false">VLOOKUP(F217,справочник!K$1:M$250,3,1)</f>
        <v>#N/A</v>
      </c>
      <c r="M217" s="27" t="e">
        <f aca="false">LOOKUP(Журнал_образцов!$A217,Журнал_заявок!A$3:$A234,Журнал_заявок!J$3:J234)</f>
        <v>#N/A</v>
      </c>
      <c r="N217" s="27" t="e">
        <f aca="false">LOOKUP(Журнал_образцов!$A217,Журнал_заявок!$A$3:B234,Журнал_заявок!K$3:K234)</f>
        <v>#N/A</v>
      </c>
      <c r="U217" s="27" t="e">
        <f aca="false">LOOKUP(Журнал_образцов!$A217,Журнал_заявок!$A$3:$A234,Журнал_заявок!$D$3:$D234)</f>
        <v>#N/A</v>
      </c>
      <c r="V217" s="27" t="e">
        <f aca="false">LOOKUP(Журнал_образцов!$A217,Журнал_заявок!$A$3:$A3771,Журнал_заявок!$L$3:$L3771)</f>
        <v>#N/A</v>
      </c>
      <c r="W217" s="40" t="e">
        <f aca="false">CONCATENATE(G217,H217," ",IF(A217=A218,IF(F217=F218," ",F217),F217)," ",I217,J217,", ")</f>
        <v>#N/A</v>
      </c>
      <c r="X217" s="41" t="e">
        <f aca="false">W217&amp;IF(Журнал_образцов!A217=Журнал_образцов!A216,Журнал_образцов!X216,)</f>
        <v>#N/A</v>
      </c>
    </row>
    <row r="218" customFormat="false" ht="15" hidden="false" customHeight="false" outlineLevel="0" collapsed="false">
      <c r="A218" s="10"/>
      <c r="B218" s="24" t="n">
        <f aca="false">IF(Журнал_образцов!A218=Журнал_образцов!A217,Журнал_образцов!B217,0)+1</f>
        <v>214</v>
      </c>
      <c r="C218" s="25" t="str">
        <f aca="false">CONCATENATE(Журнал_образцов!A218,"-",TEXT(Журнал_образцов!B218,"00"))</f>
        <v>-214</v>
      </c>
      <c r="D218" s="26" t="e">
        <f aca="false">LOOKUP(Журнал_образцов!A218,Журнал_заявок!A$3:A235,Журнал_заявок!B$3:B235)</f>
        <v>#N/A</v>
      </c>
      <c r="E218" s="26" t="e">
        <f aca="false">LOOKUP(Журнал_образцов!A218,Журнал_заявок!$A$3:$A235,Журнал_заявок!H$3:H235)</f>
        <v>#N/A</v>
      </c>
      <c r="J218" s="26" t="e">
        <f aca="false">LOOKUP(Журнал_образцов!F218,справочник!K$2:K617,справочник!L$2:L617)</f>
        <v>#N/A</v>
      </c>
      <c r="L218" s="27" t="e">
        <f aca="false">VLOOKUP(F218,справочник!K$1:M$250,3,1)</f>
        <v>#N/A</v>
      </c>
      <c r="M218" s="27" t="e">
        <f aca="false">LOOKUP(Журнал_образцов!$A218,Журнал_заявок!A$3:$A235,Журнал_заявок!J$3:J235)</f>
        <v>#N/A</v>
      </c>
      <c r="N218" s="27" t="e">
        <f aca="false">LOOKUP(Журнал_образцов!$A218,Журнал_заявок!$A$3:B235,Журнал_заявок!K$3:K235)</f>
        <v>#N/A</v>
      </c>
      <c r="U218" s="27" t="e">
        <f aca="false">LOOKUP(Журнал_образцов!$A218,Журнал_заявок!$A$3:$A235,Журнал_заявок!$D$3:$D235)</f>
        <v>#N/A</v>
      </c>
      <c r="V218" s="27" t="e">
        <f aca="false">LOOKUP(Журнал_образцов!$A218,Журнал_заявок!$A$3:$A3772,Журнал_заявок!$L$3:$L3772)</f>
        <v>#N/A</v>
      </c>
      <c r="W218" s="40" t="e">
        <f aca="false">CONCATENATE(G218,H218," ",IF(A218=A219,IF(F218=F219," ",F218),F218)," ",I218,J218,", ")</f>
        <v>#N/A</v>
      </c>
      <c r="X218" s="41" t="e">
        <f aca="false">W218&amp;IF(Журнал_образцов!A218=Журнал_образцов!A217,Журнал_образцов!X217,)</f>
        <v>#N/A</v>
      </c>
    </row>
    <row r="219" customFormat="false" ht="15" hidden="false" customHeight="false" outlineLevel="0" collapsed="false">
      <c r="A219" s="10"/>
      <c r="B219" s="24" t="n">
        <f aca="false">IF(Журнал_образцов!A219=Журнал_образцов!A218,Журнал_образцов!B218,0)+1</f>
        <v>215</v>
      </c>
      <c r="C219" s="25" t="str">
        <f aca="false">CONCATENATE(Журнал_образцов!A219,"-",TEXT(Журнал_образцов!B219,"00"))</f>
        <v>-215</v>
      </c>
      <c r="D219" s="26" t="e">
        <f aca="false">LOOKUP(Журнал_образцов!A219,Журнал_заявок!A$3:A236,Журнал_заявок!B$3:B236)</f>
        <v>#N/A</v>
      </c>
      <c r="E219" s="26" t="e">
        <f aca="false">LOOKUP(Журнал_образцов!A219,Журнал_заявок!$A$3:$A236,Журнал_заявок!H$3:H236)</f>
        <v>#N/A</v>
      </c>
      <c r="J219" s="26" t="e">
        <f aca="false">LOOKUP(Журнал_образцов!F219,справочник!K$2:K618,справочник!L$2:L618)</f>
        <v>#N/A</v>
      </c>
      <c r="L219" s="27" t="e">
        <f aca="false">VLOOKUP(F219,справочник!K$1:M$250,3,1)</f>
        <v>#N/A</v>
      </c>
      <c r="M219" s="27" t="e">
        <f aca="false">LOOKUP(Журнал_образцов!$A219,Журнал_заявок!A$3:$A236,Журнал_заявок!J$3:J236)</f>
        <v>#N/A</v>
      </c>
      <c r="N219" s="27" t="e">
        <f aca="false">LOOKUP(Журнал_образцов!$A219,Журнал_заявок!$A$3:B236,Журнал_заявок!K$3:K236)</f>
        <v>#N/A</v>
      </c>
      <c r="U219" s="27" t="e">
        <f aca="false">LOOKUP(Журнал_образцов!$A219,Журнал_заявок!$A$3:$A236,Журнал_заявок!$D$3:$D236)</f>
        <v>#N/A</v>
      </c>
      <c r="V219" s="27" t="e">
        <f aca="false">LOOKUP(Журнал_образцов!$A219,Журнал_заявок!$A$3:$A3773,Журнал_заявок!$L$3:$L3773)</f>
        <v>#N/A</v>
      </c>
      <c r="W219" s="40" t="e">
        <f aca="false">CONCATENATE(G219,H219," ",IF(A219=A220,IF(F219=F220," ",F219),F219)," ",I219,J219,", ")</f>
        <v>#N/A</v>
      </c>
      <c r="X219" s="41" t="e">
        <f aca="false">W219&amp;IF(Журнал_образцов!A219=Журнал_образцов!A218,Журнал_образцов!X218,)</f>
        <v>#N/A</v>
      </c>
    </row>
    <row r="220" customFormat="false" ht="15" hidden="false" customHeight="false" outlineLevel="0" collapsed="false">
      <c r="A220" s="10"/>
      <c r="B220" s="24" t="n">
        <f aca="false">IF(Журнал_образцов!A220=Журнал_образцов!A219,Журнал_образцов!B219,0)+1</f>
        <v>216</v>
      </c>
      <c r="C220" s="25" t="str">
        <f aca="false">CONCATENATE(Журнал_образцов!A220,"-",TEXT(Журнал_образцов!B220,"00"))</f>
        <v>-216</v>
      </c>
      <c r="D220" s="26" t="e">
        <f aca="false">LOOKUP(Журнал_образцов!A220,Журнал_заявок!A$3:A237,Журнал_заявок!B$3:B237)</f>
        <v>#N/A</v>
      </c>
      <c r="E220" s="26" t="e">
        <f aca="false">LOOKUP(Журнал_образцов!A220,Журнал_заявок!$A$3:$A237,Журнал_заявок!H$3:H237)</f>
        <v>#N/A</v>
      </c>
      <c r="J220" s="26" t="e">
        <f aca="false">LOOKUP(Журнал_образцов!F220,справочник!K$2:K619,справочник!L$2:L619)</f>
        <v>#N/A</v>
      </c>
      <c r="L220" s="27" t="e">
        <f aca="false">VLOOKUP(F220,справочник!K$1:M$250,3,1)</f>
        <v>#N/A</v>
      </c>
      <c r="M220" s="27" t="e">
        <f aca="false">LOOKUP(Журнал_образцов!$A220,Журнал_заявок!A$3:$A237,Журнал_заявок!J$3:J237)</f>
        <v>#N/A</v>
      </c>
      <c r="N220" s="27" t="e">
        <f aca="false">LOOKUP(Журнал_образцов!$A220,Журнал_заявок!$A$3:B237,Журнал_заявок!K$3:K237)</f>
        <v>#N/A</v>
      </c>
      <c r="U220" s="27" t="e">
        <f aca="false">LOOKUP(Журнал_образцов!$A220,Журнал_заявок!$A$3:$A237,Журнал_заявок!$D$3:$D237)</f>
        <v>#N/A</v>
      </c>
      <c r="V220" s="27" t="e">
        <f aca="false">LOOKUP(Журнал_образцов!$A220,Журнал_заявок!$A$3:$A3774,Журнал_заявок!$L$3:$L3774)</f>
        <v>#N/A</v>
      </c>
      <c r="W220" s="40" t="e">
        <f aca="false">CONCATENATE(G220,H220," ",IF(A220=A221,IF(F220=F221," ",F220),F220)," ",I220,J220,", ")</f>
        <v>#N/A</v>
      </c>
      <c r="X220" s="41" t="e">
        <f aca="false">W220&amp;IF(Журнал_образцов!A220=Журнал_образцов!A219,Журнал_образцов!X219,)</f>
        <v>#N/A</v>
      </c>
    </row>
    <row r="221" customFormat="false" ht="15" hidden="false" customHeight="false" outlineLevel="0" collapsed="false">
      <c r="A221" s="10"/>
      <c r="B221" s="24" t="n">
        <f aca="false">IF(Журнал_образцов!A221=Журнал_образцов!A220,Журнал_образцов!B220,0)+1</f>
        <v>217</v>
      </c>
      <c r="C221" s="25" t="str">
        <f aca="false">CONCATENATE(Журнал_образцов!A221,"-",TEXT(Журнал_образцов!B221,"00"))</f>
        <v>-217</v>
      </c>
      <c r="D221" s="26" t="e">
        <f aca="false">LOOKUP(Журнал_образцов!A221,Журнал_заявок!A$3:A238,Журнал_заявок!B$3:B238)</f>
        <v>#N/A</v>
      </c>
      <c r="E221" s="26" t="e">
        <f aca="false">LOOKUP(Журнал_образцов!A221,Журнал_заявок!$A$3:$A238,Журнал_заявок!H$3:H238)</f>
        <v>#N/A</v>
      </c>
      <c r="J221" s="26" t="e">
        <f aca="false">LOOKUP(Журнал_образцов!F221,справочник!K$2:K620,справочник!L$2:L620)</f>
        <v>#N/A</v>
      </c>
      <c r="L221" s="27" t="e">
        <f aca="false">VLOOKUP(F221,справочник!K$1:M$250,3,1)</f>
        <v>#N/A</v>
      </c>
      <c r="M221" s="27" t="e">
        <f aca="false">LOOKUP(Журнал_образцов!$A221,Журнал_заявок!A$3:$A238,Журнал_заявок!J$3:J238)</f>
        <v>#N/A</v>
      </c>
      <c r="N221" s="27" t="e">
        <f aca="false">LOOKUP(Журнал_образцов!$A221,Журнал_заявок!$A$3:B238,Журнал_заявок!K$3:K238)</f>
        <v>#N/A</v>
      </c>
      <c r="U221" s="27" t="e">
        <f aca="false">LOOKUP(Журнал_образцов!$A221,Журнал_заявок!$A$3:$A238,Журнал_заявок!$D$3:$D238)</f>
        <v>#N/A</v>
      </c>
      <c r="V221" s="27" t="e">
        <f aca="false">LOOKUP(Журнал_образцов!$A221,Журнал_заявок!$A$3:$A3775,Журнал_заявок!$L$3:$L3775)</f>
        <v>#N/A</v>
      </c>
      <c r="W221" s="40" t="e">
        <f aca="false">CONCATENATE(G221,H221," ",IF(A221=A222,IF(F221=F222," ",F221),F221)," ",I221,J221,", ")</f>
        <v>#N/A</v>
      </c>
      <c r="X221" s="41" t="e">
        <f aca="false">W221&amp;IF(Журнал_образцов!A221=Журнал_образцов!A220,Журнал_образцов!X220,)</f>
        <v>#N/A</v>
      </c>
    </row>
    <row r="222" customFormat="false" ht="15" hidden="false" customHeight="false" outlineLevel="0" collapsed="false">
      <c r="A222" s="10"/>
      <c r="B222" s="24" t="n">
        <f aca="false">IF(Журнал_образцов!A222=Журнал_образцов!A221,Журнал_образцов!B221,0)+1</f>
        <v>218</v>
      </c>
      <c r="C222" s="25" t="str">
        <f aca="false">CONCATENATE(Журнал_образцов!A222,"-",TEXT(Журнал_образцов!B222,"00"))</f>
        <v>-218</v>
      </c>
      <c r="D222" s="26" t="e">
        <f aca="false">LOOKUP(Журнал_образцов!A222,Журнал_заявок!A$3:A239,Журнал_заявок!B$3:B239)</f>
        <v>#N/A</v>
      </c>
      <c r="E222" s="26" t="e">
        <f aca="false">LOOKUP(Журнал_образцов!A222,Журнал_заявок!$A$3:$A239,Журнал_заявок!H$3:H239)</f>
        <v>#N/A</v>
      </c>
      <c r="J222" s="26" t="e">
        <f aca="false">LOOKUP(Журнал_образцов!F222,справочник!K$2:K621,справочник!L$2:L621)</f>
        <v>#N/A</v>
      </c>
      <c r="L222" s="27" t="e">
        <f aca="false">VLOOKUP(F222,справочник!K$1:M$250,3,1)</f>
        <v>#N/A</v>
      </c>
      <c r="M222" s="27" t="e">
        <f aca="false">LOOKUP(Журнал_образцов!$A222,Журнал_заявок!A$3:$A239,Журнал_заявок!J$3:J239)</f>
        <v>#N/A</v>
      </c>
      <c r="N222" s="27" t="e">
        <f aca="false">LOOKUP(Журнал_образцов!$A222,Журнал_заявок!$A$3:B239,Журнал_заявок!K$3:K239)</f>
        <v>#N/A</v>
      </c>
      <c r="U222" s="27" t="e">
        <f aca="false">LOOKUP(Журнал_образцов!$A222,Журнал_заявок!$A$3:$A239,Журнал_заявок!$D$3:$D239)</f>
        <v>#N/A</v>
      </c>
      <c r="V222" s="27" t="e">
        <f aca="false">LOOKUP(Журнал_образцов!$A222,Журнал_заявок!$A$3:$A3776,Журнал_заявок!$L$3:$L3776)</f>
        <v>#N/A</v>
      </c>
      <c r="W222" s="40" t="e">
        <f aca="false">CONCATENATE(G222,H222," ",IF(A222=A223,IF(F222=F223," ",F222),F222)," ",I222,J222,", ")</f>
        <v>#N/A</v>
      </c>
      <c r="X222" s="41" t="e">
        <f aca="false">W222&amp;IF(Журнал_образцов!A222=Журнал_образцов!A221,Журнал_образцов!X221,)</f>
        <v>#N/A</v>
      </c>
    </row>
    <row r="223" customFormat="false" ht="15" hidden="false" customHeight="false" outlineLevel="0" collapsed="false">
      <c r="A223" s="10"/>
      <c r="B223" s="24" t="n">
        <f aca="false">IF(Журнал_образцов!A223=Журнал_образцов!A222,Журнал_образцов!B222,0)+1</f>
        <v>219</v>
      </c>
      <c r="C223" s="25" t="str">
        <f aca="false">CONCATENATE(Журнал_образцов!A223,"-",TEXT(Журнал_образцов!B223,"00"))</f>
        <v>-219</v>
      </c>
      <c r="D223" s="26" t="e">
        <f aca="false">LOOKUP(Журнал_образцов!A223,Журнал_заявок!A$3:A240,Журнал_заявок!B$3:B240)</f>
        <v>#N/A</v>
      </c>
      <c r="E223" s="26" t="e">
        <f aca="false">LOOKUP(Журнал_образцов!A223,Журнал_заявок!$A$3:$A240,Журнал_заявок!H$3:H240)</f>
        <v>#N/A</v>
      </c>
      <c r="J223" s="26" t="e">
        <f aca="false">LOOKUP(Журнал_образцов!F223,справочник!K$2:K622,справочник!L$2:L622)</f>
        <v>#N/A</v>
      </c>
      <c r="L223" s="27" t="e">
        <f aca="false">VLOOKUP(F223,справочник!K$1:M$250,3,1)</f>
        <v>#N/A</v>
      </c>
      <c r="M223" s="27" t="e">
        <f aca="false">LOOKUP(Журнал_образцов!$A223,Журнал_заявок!A$3:$A240,Журнал_заявок!J$3:J240)</f>
        <v>#N/A</v>
      </c>
      <c r="N223" s="27" t="e">
        <f aca="false">LOOKUP(Журнал_образцов!$A223,Журнал_заявок!$A$3:B240,Журнал_заявок!K$3:K240)</f>
        <v>#N/A</v>
      </c>
      <c r="U223" s="27" t="e">
        <f aca="false">LOOKUP(Журнал_образцов!$A223,Журнал_заявок!$A$3:$A240,Журнал_заявок!$D$3:$D240)</f>
        <v>#N/A</v>
      </c>
      <c r="V223" s="27" t="e">
        <f aca="false">LOOKUP(Журнал_образцов!$A223,Журнал_заявок!$A$3:$A3777,Журнал_заявок!$L$3:$L3777)</f>
        <v>#N/A</v>
      </c>
      <c r="W223" s="40" t="e">
        <f aca="false">CONCATENATE(G223,H223," ",IF(A223=A224,IF(F223=F224," ",F223),F223)," ",I223,J223,", ")</f>
        <v>#N/A</v>
      </c>
      <c r="X223" s="41" t="e">
        <f aca="false">W223&amp;IF(Журнал_образцов!A223=Журнал_образцов!A222,Журнал_образцов!X222,)</f>
        <v>#N/A</v>
      </c>
    </row>
    <row r="224" customFormat="false" ht="15" hidden="false" customHeight="false" outlineLevel="0" collapsed="false">
      <c r="A224" s="10"/>
      <c r="B224" s="24" t="n">
        <f aca="false">IF(Журнал_образцов!A224=Журнал_образцов!A223,Журнал_образцов!B223,0)+1</f>
        <v>220</v>
      </c>
      <c r="C224" s="25" t="str">
        <f aca="false">CONCATENATE(Журнал_образцов!A224,"-",TEXT(Журнал_образцов!B224,"00"))</f>
        <v>-220</v>
      </c>
      <c r="D224" s="26" t="e">
        <f aca="false">LOOKUP(Журнал_образцов!A224,Журнал_заявок!A$3:A241,Журнал_заявок!B$3:B241)</f>
        <v>#N/A</v>
      </c>
      <c r="E224" s="26" t="e">
        <f aca="false">LOOKUP(Журнал_образцов!A224,Журнал_заявок!$A$3:$A241,Журнал_заявок!H$3:H241)</f>
        <v>#N/A</v>
      </c>
      <c r="J224" s="26" t="e">
        <f aca="false">LOOKUP(Журнал_образцов!F224,справочник!K$2:K623,справочник!L$2:L623)</f>
        <v>#N/A</v>
      </c>
      <c r="L224" s="27" t="e">
        <f aca="false">VLOOKUP(F224,справочник!K$1:M$250,3,1)</f>
        <v>#N/A</v>
      </c>
      <c r="M224" s="27" t="e">
        <f aca="false">LOOKUP(Журнал_образцов!$A224,Журнал_заявок!A$3:$A241,Журнал_заявок!J$3:J241)</f>
        <v>#N/A</v>
      </c>
      <c r="N224" s="27" t="e">
        <f aca="false">LOOKUP(Журнал_образцов!$A224,Журнал_заявок!$A$3:B241,Журнал_заявок!K$3:K241)</f>
        <v>#N/A</v>
      </c>
      <c r="U224" s="27" t="e">
        <f aca="false">LOOKUP(Журнал_образцов!$A224,Журнал_заявок!$A$3:$A241,Журнал_заявок!$D$3:$D241)</f>
        <v>#N/A</v>
      </c>
      <c r="V224" s="27" t="e">
        <f aca="false">LOOKUP(Журнал_образцов!$A224,Журнал_заявок!$A$3:$A3778,Журнал_заявок!$L$3:$L3778)</f>
        <v>#N/A</v>
      </c>
      <c r="W224" s="40" t="e">
        <f aca="false">CONCATENATE(G224,H224," ",IF(A224=A225,IF(F224=F225," ",F224),F224)," ",I224,J224,", ")</f>
        <v>#N/A</v>
      </c>
      <c r="X224" s="41" t="e">
        <f aca="false">W224&amp;IF(Журнал_образцов!A224=Журнал_образцов!A223,Журнал_образцов!X223,)</f>
        <v>#N/A</v>
      </c>
    </row>
    <row r="225" customFormat="false" ht="15" hidden="false" customHeight="false" outlineLevel="0" collapsed="false">
      <c r="A225" s="10"/>
      <c r="B225" s="24" t="n">
        <f aca="false">IF(Журнал_образцов!A225=Журнал_образцов!A224,Журнал_образцов!B224,0)+1</f>
        <v>221</v>
      </c>
      <c r="C225" s="25" t="str">
        <f aca="false">CONCATENATE(Журнал_образцов!A225,"-",TEXT(Журнал_образцов!B225,"00"))</f>
        <v>-221</v>
      </c>
      <c r="D225" s="26" t="e">
        <f aca="false">LOOKUP(Журнал_образцов!A225,Журнал_заявок!A$3:A242,Журнал_заявок!B$3:B242)</f>
        <v>#N/A</v>
      </c>
      <c r="E225" s="26" t="e">
        <f aca="false">LOOKUP(Журнал_образцов!A225,Журнал_заявок!$A$3:$A242,Журнал_заявок!H$3:H242)</f>
        <v>#N/A</v>
      </c>
      <c r="J225" s="26" t="e">
        <f aca="false">LOOKUP(Журнал_образцов!F225,справочник!K$2:K624,справочник!L$2:L624)</f>
        <v>#N/A</v>
      </c>
      <c r="L225" s="27" t="e">
        <f aca="false">VLOOKUP(F225,справочник!K$1:M$250,3,1)</f>
        <v>#N/A</v>
      </c>
      <c r="M225" s="27" t="e">
        <f aca="false">LOOKUP(Журнал_образцов!$A225,Журнал_заявок!A$3:$A242,Журнал_заявок!J$3:J242)</f>
        <v>#N/A</v>
      </c>
      <c r="N225" s="27" t="e">
        <f aca="false">LOOKUP(Журнал_образцов!$A225,Журнал_заявок!$A$3:B242,Журнал_заявок!K$3:K242)</f>
        <v>#N/A</v>
      </c>
      <c r="U225" s="27" t="e">
        <f aca="false">LOOKUP(Журнал_образцов!$A225,Журнал_заявок!$A$3:$A242,Журнал_заявок!$D$3:$D242)</f>
        <v>#N/A</v>
      </c>
      <c r="V225" s="27" t="e">
        <f aca="false">LOOKUP(Журнал_образцов!$A225,Журнал_заявок!$A$3:$A3779,Журнал_заявок!$L$3:$L3779)</f>
        <v>#N/A</v>
      </c>
      <c r="W225" s="40" t="e">
        <f aca="false">CONCATENATE(G225,H225," ",IF(A225=A226,IF(F225=F226," ",F225),F225)," ",I225,J225,", ")</f>
        <v>#N/A</v>
      </c>
      <c r="X225" s="41" t="e">
        <f aca="false">W225&amp;IF(Журнал_образцов!A225=Журнал_образцов!A224,Журнал_образцов!X224,)</f>
        <v>#N/A</v>
      </c>
    </row>
    <row r="226" customFormat="false" ht="15" hidden="false" customHeight="false" outlineLevel="0" collapsed="false">
      <c r="A226" s="10"/>
      <c r="B226" s="24" t="n">
        <f aca="false">IF(Журнал_образцов!A226=Журнал_образцов!A225,Журнал_образцов!B225,0)+1</f>
        <v>222</v>
      </c>
      <c r="C226" s="25" t="str">
        <f aca="false">CONCATENATE(Журнал_образцов!A226,"-",TEXT(Журнал_образцов!B226,"00"))</f>
        <v>-222</v>
      </c>
      <c r="D226" s="26" t="e">
        <f aca="false">LOOKUP(Журнал_образцов!A226,Журнал_заявок!A$3:A243,Журнал_заявок!B$3:B243)</f>
        <v>#N/A</v>
      </c>
      <c r="E226" s="26" t="e">
        <f aca="false">LOOKUP(Журнал_образцов!A226,Журнал_заявок!$A$3:$A243,Журнал_заявок!H$3:H243)</f>
        <v>#N/A</v>
      </c>
      <c r="J226" s="26" t="e">
        <f aca="false">LOOKUP(Журнал_образцов!F226,справочник!K$2:K625,справочник!L$2:L625)</f>
        <v>#N/A</v>
      </c>
      <c r="L226" s="27" t="e">
        <f aca="false">VLOOKUP(F226,справочник!K$1:M$250,3,1)</f>
        <v>#N/A</v>
      </c>
      <c r="M226" s="27" t="e">
        <f aca="false">LOOKUP(Журнал_образцов!$A226,Журнал_заявок!A$3:$A243,Журнал_заявок!J$3:J243)</f>
        <v>#N/A</v>
      </c>
      <c r="N226" s="27" t="e">
        <f aca="false">LOOKUP(Журнал_образцов!$A226,Журнал_заявок!$A$3:B243,Журнал_заявок!K$3:K243)</f>
        <v>#N/A</v>
      </c>
      <c r="U226" s="27" t="e">
        <f aca="false">LOOKUP(Журнал_образцов!$A226,Журнал_заявок!$A$3:$A243,Журнал_заявок!$D$3:$D243)</f>
        <v>#N/A</v>
      </c>
      <c r="V226" s="27" t="e">
        <f aca="false">LOOKUP(Журнал_образцов!$A226,Журнал_заявок!$A$3:$A3780,Журнал_заявок!$L$3:$L3780)</f>
        <v>#N/A</v>
      </c>
      <c r="W226" s="40" t="e">
        <f aca="false">CONCATENATE(G226,H226," ",IF(A226=A227,IF(F226=F227," ",F226),F226)," ",I226,J226,", ")</f>
        <v>#N/A</v>
      </c>
      <c r="X226" s="41" t="e">
        <f aca="false">W226&amp;IF(Журнал_образцов!A226=Журнал_образцов!A225,Журнал_образцов!X225,)</f>
        <v>#N/A</v>
      </c>
    </row>
    <row r="227" customFormat="false" ht="15" hidden="false" customHeight="false" outlineLevel="0" collapsed="false">
      <c r="A227" s="10"/>
      <c r="B227" s="24" t="n">
        <f aca="false">IF(Журнал_образцов!A227=Журнал_образцов!A226,Журнал_образцов!B226,0)+1</f>
        <v>223</v>
      </c>
      <c r="C227" s="25" t="str">
        <f aca="false">CONCATENATE(Журнал_образцов!A227,"-",TEXT(Журнал_образцов!B227,"00"))</f>
        <v>-223</v>
      </c>
      <c r="D227" s="26" t="e">
        <f aca="false">LOOKUP(Журнал_образцов!A227,Журнал_заявок!A$3:A244,Журнал_заявок!B$3:B244)</f>
        <v>#N/A</v>
      </c>
      <c r="E227" s="26" t="e">
        <f aca="false">LOOKUP(Журнал_образцов!A227,Журнал_заявок!$A$3:$A244,Журнал_заявок!H$3:H244)</f>
        <v>#N/A</v>
      </c>
      <c r="J227" s="26" t="e">
        <f aca="false">LOOKUP(Журнал_образцов!F227,справочник!K$2:K626,справочник!L$2:L626)</f>
        <v>#N/A</v>
      </c>
      <c r="L227" s="27" t="e">
        <f aca="false">VLOOKUP(F227,справочник!K$1:M$250,3,1)</f>
        <v>#N/A</v>
      </c>
      <c r="M227" s="27" t="e">
        <f aca="false">LOOKUP(Журнал_образцов!$A227,Журнал_заявок!A$3:$A244,Журнал_заявок!J$3:J244)</f>
        <v>#N/A</v>
      </c>
      <c r="N227" s="27" t="e">
        <f aca="false">LOOKUP(Журнал_образцов!$A227,Журнал_заявок!$A$3:B244,Журнал_заявок!K$3:K244)</f>
        <v>#N/A</v>
      </c>
      <c r="U227" s="27" t="e">
        <f aca="false">LOOKUP(Журнал_образцов!$A227,Журнал_заявок!$A$3:$A244,Журнал_заявок!$D$3:$D244)</f>
        <v>#N/A</v>
      </c>
      <c r="V227" s="27" t="e">
        <f aca="false">LOOKUP(Журнал_образцов!$A227,Журнал_заявок!$A$3:$A3781,Журнал_заявок!$L$3:$L3781)</f>
        <v>#N/A</v>
      </c>
      <c r="W227" s="40" t="e">
        <f aca="false">CONCATENATE(G227,H227," ",IF(A227=A228,IF(F227=F228," ",F227),F227)," ",I227,J227,", ")</f>
        <v>#N/A</v>
      </c>
      <c r="X227" s="41" t="e">
        <f aca="false">W227&amp;IF(Журнал_образцов!A227=Журнал_образцов!A226,Журнал_образцов!X226,)</f>
        <v>#N/A</v>
      </c>
    </row>
    <row r="228" customFormat="false" ht="15" hidden="false" customHeight="false" outlineLevel="0" collapsed="false">
      <c r="A228" s="10"/>
      <c r="B228" s="24" t="n">
        <f aca="false">IF(Журнал_образцов!A228=Журнал_образцов!A227,Журнал_образцов!B227,0)+1</f>
        <v>224</v>
      </c>
      <c r="C228" s="25" t="str">
        <f aca="false">CONCATENATE(Журнал_образцов!A228,"-",TEXT(Журнал_образцов!B228,"00"))</f>
        <v>-224</v>
      </c>
      <c r="D228" s="26" t="e">
        <f aca="false">LOOKUP(Журнал_образцов!A228,Журнал_заявок!A$3:A245,Журнал_заявок!B$3:B245)</f>
        <v>#N/A</v>
      </c>
      <c r="E228" s="26" t="e">
        <f aca="false">LOOKUP(Журнал_образцов!A228,Журнал_заявок!$A$3:$A245,Журнал_заявок!H$3:H245)</f>
        <v>#N/A</v>
      </c>
      <c r="J228" s="26" t="e">
        <f aca="false">LOOKUP(Журнал_образцов!F228,справочник!K$2:K627,справочник!L$2:L627)</f>
        <v>#N/A</v>
      </c>
      <c r="L228" s="27" t="e">
        <f aca="false">VLOOKUP(F228,справочник!K$1:M$250,3,1)</f>
        <v>#N/A</v>
      </c>
      <c r="M228" s="27" t="e">
        <f aca="false">LOOKUP(Журнал_образцов!$A228,Журнал_заявок!A$3:$A245,Журнал_заявок!J$3:J245)</f>
        <v>#N/A</v>
      </c>
      <c r="N228" s="27" t="e">
        <f aca="false">LOOKUP(Журнал_образцов!$A228,Журнал_заявок!$A$3:B245,Журнал_заявок!K$3:K245)</f>
        <v>#N/A</v>
      </c>
      <c r="U228" s="27" t="e">
        <f aca="false">LOOKUP(Журнал_образцов!$A228,Журнал_заявок!$A$3:$A245,Журнал_заявок!$D$3:$D245)</f>
        <v>#N/A</v>
      </c>
      <c r="V228" s="27" t="e">
        <f aca="false">LOOKUP(Журнал_образцов!$A228,Журнал_заявок!$A$3:$A3782,Журнал_заявок!$L$3:$L3782)</f>
        <v>#N/A</v>
      </c>
      <c r="W228" s="40" t="e">
        <f aca="false">CONCATENATE(G228,H228," ",IF(A228=A229,IF(F228=F229," ",F228),F228)," ",I228,J228,", ")</f>
        <v>#N/A</v>
      </c>
      <c r="X228" s="41" t="e">
        <f aca="false">W228&amp;IF(Журнал_образцов!A228=Журнал_образцов!A227,Журнал_образцов!X227,)</f>
        <v>#N/A</v>
      </c>
    </row>
    <row r="229" customFormat="false" ht="15" hidden="false" customHeight="false" outlineLevel="0" collapsed="false">
      <c r="A229" s="10"/>
      <c r="B229" s="24" t="n">
        <f aca="false">IF(Журнал_образцов!A229=Журнал_образцов!A228,Журнал_образцов!B228,0)+1</f>
        <v>225</v>
      </c>
      <c r="C229" s="25" t="str">
        <f aca="false">CONCATENATE(Журнал_образцов!A229,"-",TEXT(Журнал_образцов!B229,"00"))</f>
        <v>-225</v>
      </c>
      <c r="D229" s="26" t="e">
        <f aca="false">LOOKUP(Журнал_образцов!A229,Журнал_заявок!A$3:A246,Журнал_заявок!B$3:B246)</f>
        <v>#N/A</v>
      </c>
      <c r="E229" s="26" t="e">
        <f aca="false">LOOKUP(Журнал_образцов!A229,Журнал_заявок!$A$3:$A246,Журнал_заявок!H$3:H246)</f>
        <v>#N/A</v>
      </c>
      <c r="J229" s="26" t="e">
        <f aca="false">LOOKUP(Журнал_образцов!F229,справочник!K$2:K628,справочник!L$2:L628)</f>
        <v>#N/A</v>
      </c>
      <c r="L229" s="27" t="e">
        <f aca="false">VLOOKUP(F229,справочник!K$1:M$250,3,1)</f>
        <v>#N/A</v>
      </c>
      <c r="M229" s="27" t="e">
        <f aca="false">LOOKUP(Журнал_образцов!$A229,Журнал_заявок!A$3:$A246,Журнал_заявок!J$3:J246)</f>
        <v>#N/A</v>
      </c>
      <c r="N229" s="27" t="e">
        <f aca="false">LOOKUP(Журнал_образцов!$A229,Журнал_заявок!$A$3:B246,Журнал_заявок!K$3:K246)</f>
        <v>#N/A</v>
      </c>
      <c r="U229" s="27" t="e">
        <f aca="false">LOOKUP(Журнал_образцов!$A229,Журнал_заявок!$A$3:$A246,Журнал_заявок!$D$3:$D246)</f>
        <v>#N/A</v>
      </c>
      <c r="V229" s="27" t="e">
        <f aca="false">LOOKUP(Журнал_образцов!$A229,Журнал_заявок!$A$3:$A3783,Журнал_заявок!$L$3:$L3783)</f>
        <v>#N/A</v>
      </c>
      <c r="W229" s="40" t="e">
        <f aca="false">CONCATENATE(G229,H229," ",IF(A229=A230,IF(F229=F230," ",F229),F229)," ",I229,J229,", ")</f>
        <v>#N/A</v>
      </c>
      <c r="X229" s="41" t="e">
        <f aca="false">W229&amp;IF(Журнал_образцов!A229=Журнал_образцов!A228,Журнал_образцов!X228,)</f>
        <v>#N/A</v>
      </c>
    </row>
    <row r="230" customFormat="false" ht="15" hidden="false" customHeight="false" outlineLevel="0" collapsed="false">
      <c r="A230" s="10"/>
      <c r="B230" s="24" t="n">
        <f aca="false">IF(Журнал_образцов!A230=Журнал_образцов!A229,Журнал_образцов!B229,0)+1</f>
        <v>226</v>
      </c>
      <c r="C230" s="25" t="str">
        <f aca="false">CONCATENATE(Журнал_образцов!A230,"-",TEXT(Журнал_образцов!B230,"00"))</f>
        <v>-226</v>
      </c>
      <c r="D230" s="26" t="e">
        <f aca="false">LOOKUP(Журнал_образцов!A230,Журнал_заявок!A$3:A247,Журнал_заявок!B$3:B247)</f>
        <v>#N/A</v>
      </c>
      <c r="E230" s="26" t="e">
        <f aca="false">LOOKUP(Журнал_образцов!A230,Журнал_заявок!$A$3:$A247,Журнал_заявок!H$3:H247)</f>
        <v>#N/A</v>
      </c>
      <c r="J230" s="26" t="e">
        <f aca="false">LOOKUP(Журнал_образцов!F230,справочник!K$2:K629,справочник!L$2:L629)</f>
        <v>#N/A</v>
      </c>
      <c r="L230" s="27" t="e">
        <f aca="false">VLOOKUP(F230,справочник!K$1:M$250,3,1)</f>
        <v>#N/A</v>
      </c>
      <c r="M230" s="27" t="e">
        <f aca="false">LOOKUP(Журнал_образцов!$A230,Журнал_заявок!A$3:$A247,Журнал_заявок!J$3:J247)</f>
        <v>#N/A</v>
      </c>
      <c r="N230" s="27" t="e">
        <f aca="false">LOOKUP(Журнал_образцов!$A230,Журнал_заявок!$A$3:B247,Журнал_заявок!K$3:K247)</f>
        <v>#N/A</v>
      </c>
      <c r="U230" s="27" t="e">
        <f aca="false">LOOKUP(Журнал_образцов!$A230,Журнал_заявок!$A$3:$A247,Журнал_заявок!$D$3:$D247)</f>
        <v>#N/A</v>
      </c>
      <c r="V230" s="27" t="e">
        <f aca="false">LOOKUP(Журнал_образцов!$A230,Журнал_заявок!$A$3:$A3784,Журнал_заявок!$L$3:$L3784)</f>
        <v>#N/A</v>
      </c>
      <c r="W230" s="40" t="e">
        <f aca="false">CONCATENATE(G230,H230," ",IF(A230=A231,IF(F230=F231," ",F230),F230)," ",I230,J230,", ")</f>
        <v>#N/A</v>
      </c>
      <c r="X230" s="41" t="e">
        <f aca="false">W230&amp;IF(Журнал_образцов!A230=Журнал_образцов!A229,Журнал_образцов!X229,)</f>
        <v>#N/A</v>
      </c>
    </row>
    <row r="231" customFormat="false" ht="15" hidden="false" customHeight="false" outlineLevel="0" collapsed="false">
      <c r="A231" s="10"/>
      <c r="B231" s="24" t="n">
        <f aca="false">IF(Журнал_образцов!A231=Журнал_образцов!A230,Журнал_образцов!B230,0)+1</f>
        <v>227</v>
      </c>
      <c r="C231" s="25" t="str">
        <f aca="false">CONCATENATE(Журнал_образцов!A231,"-",TEXT(Журнал_образцов!B231,"00"))</f>
        <v>-227</v>
      </c>
      <c r="D231" s="26" t="e">
        <f aca="false">LOOKUP(Журнал_образцов!A231,Журнал_заявок!A$3:A248,Журнал_заявок!B$3:B248)</f>
        <v>#N/A</v>
      </c>
      <c r="E231" s="26" t="e">
        <f aca="false">LOOKUP(Журнал_образцов!A231,Журнал_заявок!$A$3:$A248,Журнал_заявок!H$3:H248)</f>
        <v>#N/A</v>
      </c>
      <c r="J231" s="26" t="e">
        <f aca="false">LOOKUP(Журнал_образцов!F231,справочник!K$2:K630,справочник!L$2:L630)</f>
        <v>#N/A</v>
      </c>
      <c r="L231" s="27" t="e">
        <f aca="false">VLOOKUP(F231,справочник!K$1:M$250,3,1)</f>
        <v>#N/A</v>
      </c>
      <c r="M231" s="27" t="e">
        <f aca="false">LOOKUP(Журнал_образцов!$A231,Журнал_заявок!A$3:$A248,Журнал_заявок!J$3:J248)</f>
        <v>#N/A</v>
      </c>
      <c r="N231" s="27" t="e">
        <f aca="false">LOOKUP(Журнал_образцов!$A231,Журнал_заявок!$A$3:B248,Журнал_заявок!K$3:K248)</f>
        <v>#N/A</v>
      </c>
      <c r="U231" s="27" t="e">
        <f aca="false">LOOKUP(Журнал_образцов!$A231,Журнал_заявок!$A$3:$A248,Журнал_заявок!$D$3:$D248)</f>
        <v>#N/A</v>
      </c>
      <c r="V231" s="27" t="e">
        <f aca="false">LOOKUP(Журнал_образцов!$A231,Журнал_заявок!$A$3:$A3785,Журнал_заявок!$L$3:$L3785)</f>
        <v>#N/A</v>
      </c>
      <c r="W231" s="40" t="e">
        <f aca="false">CONCATENATE(G231,H231," ",IF(A231=A232,IF(F231=F232," ",F231),F231)," ",I231,J231,", ")</f>
        <v>#N/A</v>
      </c>
      <c r="X231" s="41" t="e">
        <f aca="false">W231&amp;IF(Журнал_образцов!A231=Журнал_образцов!A230,Журнал_образцов!X230,)</f>
        <v>#N/A</v>
      </c>
    </row>
    <row r="232" customFormat="false" ht="15" hidden="false" customHeight="false" outlineLevel="0" collapsed="false">
      <c r="A232" s="10"/>
      <c r="B232" s="24" t="n">
        <f aca="false">IF(Журнал_образцов!A232=Журнал_образцов!A231,Журнал_образцов!B231,0)+1</f>
        <v>228</v>
      </c>
      <c r="C232" s="25" t="str">
        <f aca="false">CONCATENATE(Журнал_образцов!A232,"-",TEXT(Журнал_образцов!B232,"00"))</f>
        <v>-228</v>
      </c>
      <c r="D232" s="26" t="e">
        <f aca="false">LOOKUP(Журнал_образцов!A232,Журнал_заявок!A$3:A249,Журнал_заявок!B$3:B249)</f>
        <v>#N/A</v>
      </c>
      <c r="E232" s="26" t="e">
        <f aca="false">LOOKUP(Журнал_образцов!A232,Журнал_заявок!$A$3:$A249,Журнал_заявок!H$3:H249)</f>
        <v>#N/A</v>
      </c>
      <c r="J232" s="26" t="e">
        <f aca="false">LOOKUP(Журнал_образцов!F232,справочник!K$2:K631,справочник!L$2:L631)</f>
        <v>#N/A</v>
      </c>
      <c r="L232" s="27" t="e">
        <f aca="false">VLOOKUP(F232,справочник!K$1:M$250,3,1)</f>
        <v>#N/A</v>
      </c>
      <c r="M232" s="27" t="e">
        <f aca="false">LOOKUP(Журнал_образцов!$A232,Журнал_заявок!A$3:$A249,Журнал_заявок!J$3:J249)</f>
        <v>#N/A</v>
      </c>
      <c r="N232" s="27" t="e">
        <f aca="false">LOOKUP(Журнал_образцов!$A232,Журнал_заявок!$A$3:B249,Журнал_заявок!K$3:K249)</f>
        <v>#N/A</v>
      </c>
      <c r="U232" s="27" t="e">
        <f aca="false">LOOKUP(Журнал_образцов!$A232,Журнал_заявок!$A$3:$A249,Журнал_заявок!$D$3:$D249)</f>
        <v>#N/A</v>
      </c>
      <c r="V232" s="27" t="e">
        <f aca="false">LOOKUP(Журнал_образцов!$A232,Журнал_заявок!$A$3:$A3786,Журнал_заявок!$L$3:$L3786)</f>
        <v>#N/A</v>
      </c>
      <c r="W232" s="40" t="e">
        <f aca="false">CONCATENATE(G232,H232," ",IF(A232=A233,IF(F232=F233," ",F232),F232)," ",I232,J232,", ")</f>
        <v>#N/A</v>
      </c>
      <c r="X232" s="41" t="e">
        <f aca="false">W232&amp;IF(Журнал_образцов!A232=Журнал_образцов!A231,Журнал_образцов!X231,)</f>
        <v>#N/A</v>
      </c>
    </row>
    <row r="233" customFormat="false" ht="15" hidden="false" customHeight="false" outlineLevel="0" collapsed="false">
      <c r="A233" s="10"/>
      <c r="B233" s="24" t="n">
        <f aca="false">IF(Журнал_образцов!A233=Журнал_образцов!A232,Журнал_образцов!B232,0)+1</f>
        <v>229</v>
      </c>
      <c r="C233" s="25" t="str">
        <f aca="false">CONCATENATE(Журнал_образцов!A233,"-",TEXT(Журнал_образцов!B233,"00"))</f>
        <v>-229</v>
      </c>
      <c r="D233" s="26" t="e">
        <f aca="false">LOOKUP(Журнал_образцов!A233,Журнал_заявок!A$3:A250,Журнал_заявок!B$3:B250)</f>
        <v>#N/A</v>
      </c>
      <c r="E233" s="26" t="e">
        <f aca="false">LOOKUP(Журнал_образцов!A233,Журнал_заявок!$A$3:$A250,Журнал_заявок!H$3:H250)</f>
        <v>#N/A</v>
      </c>
      <c r="J233" s="26" t="e">
        <f aca="false">LOOKUP(Журнал_образцов!F233,справочник!K$2:K632,справочник!L$2:L632)</f>
        <v>#N/A</v>
      </c>
      <c r="L233" s="27" t="e">
        <f aca="false">VLOOKUP(F233,справочник!K$1:M$250,3,1)</f>
        <v>#N/A</v>
      </c>
      <c r="M233" s="27" t="e">
        <f aca="false">LOOKUP(Журнал_образцов!$A233,Журнал_заявок!A$3:$A250,Журнал_заявок!J$3:J250)</f>
        <v>#N/A</v>
      </c>
      <c r="N233" s="27" t="e">
        <f aca="false">LOOKUP(Журнал_образцов!$A233,Журнал_заявок!$A$3:B250,Журнал_заявок!K$3:K250)</f>
        <v>#N/A</v>
      </c>
      <c r="U233" s="27" t="e">
        <f aca="false">LOOKUP(Журнал_образцов!$A233,Журнал_заявок!$A$3:$A250,Журнал_заявок!$D$3:$D250)</f>
        <v>#N/A</v>
      </c>
      <c r="V233" s="27" t="e">
        <f aca="false">LOOKUP(Журнал_образцов!$A233,Журнал_заявок!$A$3:$A3787,Журнал_заявок!$L$3:$L3787)</f>
        <v>#N/A</v>
      </c>
      <c r="W233" s="40" t="e">
        <f aca="false">CONCATENATE(G233,H233," ",IF(A233=A234,IF(F233=F234," ",F233),F233)," ",I233,J233,", ")</f>
        <v>#N/A</v>
      </c>
      <c r="X233" s="41" t="e">
        <f aca="false">W233&amp;IF(Журнал_образцов!A233=Журнал_образцов!A232,Журнал_образцов!X232,)</f>
        <v>#N/A</v>
      </c>
    </row>
    <row r="234" customFormat="false" ht="15" hidden="false" customHeight="false" outlineLevel="0" collapsed="false">
      <c r="A234" s="10"/>
      <c r="B234" s="24" t="n">
        <f aca="false">IF(Журнал_образцов!A234=Журнал_образцов!A233,Журнал_образцов!B233,0)+1</f>
        <v>230</v>
      </c>
      <c r="C234" s="25" t="str">
        <f aca="false">CONCATENATE(Журнал_образцов!A234,"-",TEXT(Журнал_образцов!B234,"00"))</f>
        <v>-230</v>
      </c>
      <c r="D234" s="26" t="e">
        <f aca="false">LOOKUP(Журнал_образцов!A234,Журнал_заявок!A$3:A251,Журнал_заявок!B$3:B251)</f>
        <v>#N/A</v>
      </c>
      <c r="E234" s="26" t="e">
        <f aca="false">LOOKUP(Журнал_образцов!A234,Журнал_заявок!$A$3:$A251,Журнал_заявок!H$3:H251)</f>
        <v>#N/A</v>
      </c>
      <c r="J234" s="26" t="e">
        <f aca="false">LOOKUP(Журнал_образцов!F234,справочник!K$2:K633,справочник!L$2:L633)</f>
        <v>#N/A</v>
      </c>
      <c r="L234" s="27" t="e">
        <f aca="false">VLOOKUP(F234,справочник!K$1:M$250,3,1)</f>
        <v>#N/A</v>
      </c>
      <c r="M234" s="27" t="e">
        <f aca="false">LOOKUP(Журнал_образцов!$A234,Журнал_заявок!A$3:$A251,Журнал_заявок!J$3:J251)</f>
        <v>#N/A</v>
      </c>
      <c r="N234" s="27" t="e">
        <f aca="false">LOOKUP(Журнал_образцов!$A234,Журнал_заявок!$A$3:B251,Журнал_заявок!K$3:K251)</f>
        <v>#N/A</v>
      </c>
      <c r="U234" s="27" t="e">
        <f aca="false">LOOKUP(Журнал_образцов!$A234,Журнал_заявок!$A$3:$A251,Журнал_заявок!$D$3:$D251)</f>
        <v>#N/A</v>
      </c>
      <c r="V234" s="27" t="e">
        <f aca="false">LOOKUP(Журнал_образцов!$A234,Журнал_заявок!$A$3:$A3788,Журнал_заявок!$L$3:$L3788)</f>
        <v>#N/A</v>
      </c>
      <c r="W234" s="40" t="e">
        <f aca="false">CONCATENATE(G234,H234," ",IF(A234=A235,IF(F234=F235," ",F234),F234)," ",I234,J234,", ")</f>
        <v>#N/A</v>
      </c>
      <c r="X234" s="41" t="e">
        <f aca="false">W234&amp;IF(Журнал_образцов!A234=Журнал_образцов!A233,Журнал_образцов!X233,)</f>
        <v>#N/A</v>
      </c>
    </row>
    <row r="235" customFormat="false" ht="15" hidden="false" customHeight="false" outlineLevel="0" collapsed="false">
      <c r="A235" s="10"/>
      <c r="B235" s="24" t="n">
        <f aca="false">IF(Журнал_образцов!A235=Журнал_образцов!A234,Журнал_образцов!B234,0)+1</f>
        <v>231</v>
      </c>
      <c r="C235" s="25" t="str">
        <f aca="false">CONCATENATE(Журнал_образцов!A235,"-",TEXT(Журнал_образцов!B235,"00"))</f>
        <v>-231</v>
      </c>
      <c r="D235" s="26" t="e">
        <f aca="false">LOOKUP(Журнал_образцов!A235,Журнал_заявок!A$3:A252,Журнал_заявок!B$3:B252)</f>
        <v>#N/A</v>
      </c>
      <c r="E235" s="26" t="e">
        <f aca="false">LOOKUP(Журнал_образцов!A235,Журнал_заявок!$A$3:$A252,Журнал_заявок!H$3:H252)</f>
        <v>#N/A</v>
      </c>
      <c r="J235" s="26" t="e">
        <f aca="false">LOOKUP(Журнал_образцов!F235,справочник!K$2:K634,справочник!L$2:L634)</f>
        <v>#N/A</v>
      </c>
      <c r="L235" s="27" t="e">
        <f aca="false">VLOOKUP(F235,справочник!K$1:M$250,3,1)</f>
        <v>#N/A</v>
      </c>
      <c r="M235" s="27" t="e">
        <f aca="false">LOOKUP(Журнал_образцов!$A235,Журнал_заявок!A$3:$A252,Журнал_заявок!J$3:J252)</f>
        <v>#N/A</v>
      </c>
      <c r="N235" s="27" t="e">
        <f aca="false">LOOKUP(Журнал_образцов!$A235,Журнал_заявок!$A$3:B252,Журнал_заявок!K$3:K252)</f>
        <v>#N/A</v>
      </c>
      <c r="U235" s="27" t="e">
        <f aca="false">LOOKUP(Журнал_образцов!$A235,Журнал_заявок!$A$3:$A252,Журнал_заявок!$D$3:$D252)</f>
        <v>#N/A</v>
      </c>
      <c r="V235" s="27" t="e">
        <f aca="false">LOOKUP(Журнал_образцов!$A235,Журнал_заявок!$A$3:$A3789,Журнал_заявок!$L$3:$L3789)</f>
        <v>#N/A</v>
      </c>
      <c r="W235" s="40" t="e">
        <f aca="false">CONCATENATE(G235,H235," ",IF(A235=A236,IF(F235=F236," ",F235),F235)," ",I235,J235,", ")</f>
        <v>#N/A</v>
      </c>
      <c r="X235" s="41" t="e">
        <f aca="false">W235&amp;IF(Журнал_образцов!A235=Журнал_образцов!A234,Журнал_образцов!X234,)</f>
        <v>#N/A</v>
      </c>
    </row>
    <row r="236" customFormat="false" ht="15" hidden="false" customHeight="false" outlineLevel="0" collapsed="false">
      <c r="A236" s="10"/>
      <c r="B236" s="24" t="n">
        <f aca="false">IF(Журнал_образцов!A236=Журнал_образцов!A235,Журнал_образцов!B235,0)+1</f>
        <v>232</v>
      </c>
      <c r="C236" s="25" t="str">
        <f aca="false">CONCATENATE(Журнал_образцов!A236,"-",TEXT(Журнал_образцов!B236,"00"))</f>
        <v>-232</v>
      </c>
      <c r="D236" s="26" t="e">
        <f aca="false">LOOKUP(Журнал_образцов!A236,Журнал_заявок!A$3:A253,Журнал_заявок!B$3:B253)</f>
        <v>#N/A</v>
      </c>
      <c r="E236" s="26" t="e">
        <f aca="false">LOOKUP(Журнал_образцов!A236,Журнал_заявок!$A$3:$A253,Журнал_заявок!H$3:H253)</f>
        <v>#N/A</v>
      </c>
      <c r="J236" s="26" t="e">
        <f aca="false">LOOKUP(Журнал_образцов!F236,справочник!K$2:K635,справочник!L$2:L635)</f>
        <v>#N/A</v>
      </c>
      <c r="L236" s="27" t="e">
        <f aca="false">VLOOKUP(F236,справочник!K$1:M$250,3,1)</f>
        <v>#N/A</v>
      </c>
      <c r="M236" s="27" t="e">
        <f aca="false">LOOKUP(Журнал_образцов!$A236,Журнал_заявок!A$3:$A253,Журнал_заявок!J$3:J253)</f>
        <v>#N/A</v>
      </c>
      <c r="N236" s="27" t="e">
        <f aca="false">LOOKUP(Журнал_образцов!$A236,Журнал_заявок!$A$3:B253,Журнал_заявок!K$3:K253)</f>
        <v>#N/A</v>
      </c>
      <c r="U236" s="27" t="e">
        <f aca="false">LOOKUP(Журнал_образцов!$A236,Журнал_заявок!$A$3:$A253,Журнал_заявок!$D$3:$D253)</f>
        <v>#N/A</v>
      </c>
      <c r="V236" s="27" t="e">
        <f aca="false">LOOKUP(Журнал_образцов!$A236,Журнал_заявок!$A$3:$A3790,Журнал_заявок!$L$3:$L3790)</f>
        <v>#N/A</v>
      </c>
      <c r="W236" s="40" t="e">
        <f aca="false">CONCATENATE(G236,H236," ",IF(A236=A237,IF(F236=F237," ",F236),F236)," ",I236,J236,", ")</f>
        <v>#N/A</v>
      </c>
      <c r="X236" s="41" t="e">
        <f aca="false">W236&amp;IF(Журнал_образцов!A236=Журнал_образцов!A235,Журнал_образцов!X235,)</f>
        <v>#N/A</v>
      </c>
    </row>
    <row r="237" customFormat="false" ht="15" hidden="false" customHeight="false" outlineLevel="0" collapsed="false">
      <c r="A237" s="10"/>
      <c r="B237" s="24" t="n">
        <f aca="false">IF(Журнал_образцов!A237=Журнал_образцов!A236,Журнал_образцов!B236,0)+1</f>
        <v>233</v>
      </c>
      <c r="C237" s="25" t="str">
        <f aca="false">CONCATENATE(Журнал_образцов!A237,"-",TEXT(Журнал_образцов!B237,"00"))</f>
        <v>-233</v>
      </c>
      <c r="D237" s="26" t="e">
        <f aca="false">LOOKUP(Журнал_образцов!A237,Журнал_заявок!A$3:A254,Журнал_заявок!B$3:B254)</f>
        <v>#N/A</v>
      </c>
      <c r="E237" s="26" t="e">
        <f aca="false">LOOKUP(Журнал_образцов!A237,Журнал_заявок!$A$3:$A254,Журнал_заявок!H$3:H254)</f>
        <v>#N/A</v>
      </c>
      <c r="J237" s="26" t="e">
        <f aca="false">LOOKUP(Журнал_образцов!F237,справочник!K$2:K636,справочник!L$2:L636)</f>
        <v>#N/A</v>
      </c>
      <c r="L237" s="27" t="e">
        <f aca="false">VLOOKUP(F237,справочник!K$1:M$250,3,1)</f>
        <v>#N/A</v>
      </c>
      <c r="M237" s="27" t="e">
        <f aca="false">LOOKUP(Журнал_образцов!$A237,Журнал_заявок!A$3:$A254,Журнал_заявок!J$3:J254)</f>
        <v>#N/A</v>
      </c>
      <c r="N237" s="27" t="e">
        <f aca="false">LOOKUP(Журнал_образцов!$A237,Журнал_заявок!$A$3:B254,Журнал_заявок!K$3:K254)</f>
        <v>#N/A</v>
      </c>
      <c r="U237" s="27" t="e">
        <f aca="false">LOOKUP(Журнал_образцов!$A237,Журнал_заявок!$A$3:$A254,Журнал_заявок!$D$3:$D254)</f>
        <v>#N/A</v>
      </c>
      <c r="V237" s="27" t="e">
        <f aca="false">LOOKUP(Журнал_образцов!$A237,Журнал_заявок!$A$3:$A3791,Журнал_заявок!$L$3:$L3791)</f>
        <v>#N/A</v>
      </c>
      <c r="W237" s="40" t="e">
        <f aca="false">CONCATENATE(G237,H237," ",IF(A237=A238,IF(F237=F238," ",F237),F237)," ",I237,J237,", ")</f>
        <v>#N/A</v>
      </c>
      <c r="X237" s="41" t="e">
        <f aca="false">W237&amp;IF(Журнал_образцов!A237=Журнал_образцов!A236,Журнал_образцов!X236,)</f>
        <v>#N/A</v>
      </c>
    </row>
    <row r="238" customFormat="false" ht="15" hidden="false" customHeight="false" outlineLevel="0" collapsed="false">
      <c r="A238" s="10"/>
      <c r="B238" s="24" t="n">
        <f aca="false">IF(Журнал_образцов!A238=Журнал_образцов!A237,Журнал_образцов!B237,0)+1</f>
        <v>234</v>
      </c>
      <c r="C238" s="25" t="str">
        <f aca="false">CONCATENATE(Журнал_образцов!A238,"-",TEXT(Журнал_образцов!B238,"00"))</f>
        <v>-234</v>
      </c>
      <c r="D238" s="26" t="e">
        <f aca="false">LOOKUP(Журнал_образцов!A238,Журнал_заявок!A$3:A255,Журнал_заявок!B$3:B255)</f>
        <v>#N/A</v>
      </c>
      <c r="E238" s="26" t="e">
        <f aca="false">LOOKUP(Журнал_образцов!A238,Журнал_заявок!$A$3:$A255,Журнал_заявок!H$3:H255)</f>
        <v>#N/A</v>
      </c>
      <c r="J238" s="26" t="e">
        <f aca="false">LOOKUP(Журнал_образцов!F238,справочник!K$2:K637,справочник!L$2:L637)</f>
        <v>#N/A</v>
      </c>
      <c r="L238" s="27" t="e">
        <f aca="false">VLOOKUP(F238,справочник!K$1:M$250,3,1)</f>
        <v>#N/A</v>
      </c>
      <c r="M238" s="27" t="e">
        <f aca="false">LOOKUP(Журнал_образцов!$A238,Журнал_заявок!A$3:$A255,Журнал_заявок!J$3:J255)</f>
        <v>#N/A</v>
      </c>
      <c r="N238" s="27" t="e">
        <f aca="false">LOOKUP(Журнал_образцов!$A238,Журнал_заявок!$A$3:B255,Журнал_заявок!K$3:K255)</f>
        <v>#N/A</v>
      </c>
      <c r="U238" s="27" t="e">
        <f aca="false">LOOKUP(Журнал_образцов!$A238,Журнал_заявок!$A$3:$A255,Журнал_заявок!$D$3:$D255)</f>
        <v>#N/A</v>
      </c>
      <c r="V238" s="27" t="e">
        <f aca="false">LOOKUP(Журнал_образцов!$A238,Журнал_заявок!$A$3:$A3792,Журнал_заявок!$L$3:$L3792)</f>
        <v>#N/A</v>
      </c>
      <c r="W238" s="40" t="e">
        <f aca="false">CONCATENATE(G238,H238," ",IF(A238=A239,IF(F238=F239," ",F238),F238)," ",I238,J238,", ")</f>
        <v>#N/A</v>
      </c>
      <c r="X238" s="41" t="e">
        <f aca="false">W238&amp;IF(Журнал_образцов!A238=Журнал_образцов!A237,Журнал_образцов!X237,)</f>
        <v>#N/A</v>
      </c>
    </row>
    <row r="239" customFormat="false" ht="15" hidden="false" customHeight="false" outlineLevel="0" collapsed="false">
      <c r="A239" s="10"/>
      <c r="B239" s="24" t="n">
        <f aca="false">IF(Журнал_образцов!A239=Журнал_образцов!A238,Журнал_образцов!B238,0)+1</f>
        <v>235</v>
      </c>
      <c r="C239" s="25" t="str">
        <f aca="false">CONCATENATE(Журнал_образцов!A239,"-",TEXT(Журнал_образцов!B239,"00"))</f>
        <v>-235</v>
      </c>
      <c r="D239" s="26" t="e">
        <f aca="false">LOOKUP(Журнал_образцов!A239,Журнал_заявок!A$3:A256,Журнал_заявок!B$3:B256)</f>
        <v>#N/A</v>
      </c>
      <c r="E239" s="26" t="e">
        <f aca="false">LOOKUP(Журнал_образцов!A239,Журнал_заявок!$A$3:$A256,Журнал_заявок!H$3:H256)</f>
        <v>#N/A</v>
      </c>
      <c r="J239" s="26" t="e">
        <f aca="false">LOOKUP(Журнал_образцов!F239,справочник!K$2:K638,справочник!L$2:L638)</f>
        <v>#N/A</v>
      </c>
      <c r="L239" s="27" t="e">
        <f aca="false">VLOOKUP(F239,справочник!K$1:M$250,3,1)</f>
        <v>#N/A</v>
      </c>
      <c r="M239" s="27" t="e">
        <f aca="false">LOOKUP(Журнал_образцов!$A239,Журнал_заявок!A$3:$A256,Журнал_заявок!J$3:J256)</f>
        <v>#N/A</v>
      </c>
      <c r="N239" s="27" t="e">
        <f aca="false">LOOKUP(Журнал_образцов!$A239,Журнал_заявок!$A$3:B256,Журнал_заявок!K$3:K256)</f>
        <v>#N/A</v>
      </c>
      <c r="U239" s="27" t="e">
        <f aca="false">LOOKUP(Журнал_образцов!$A239,Журнал_заявок!$A$3:$A256,Журнал_заявок!$D$3:$D256)</f>
        <v>#N/A</v>
      </c>
      <c r="V239" s="27" t="e">
        <f aca="false">LOOKUP(Журнал_образцов!$A239,Журнал_заявок!$A$3:$A3793,Журнал_заявок!$L$3:$L3793)</f>
        <v>#N/A</v>
      </c>
      <c r="W239" s="40" t="e">
        <f aca="false">CONCATENATE(G239,H239," ",IF(A239=A240,IF(F239=F240," ",F239),F239)," ",I239,J239,", ")</f>
        <v>#N/A</v>
      </c>
      <c r="X239" s="41" t="e">
        <f aca="false">W239&amp;IF(Журнал_образцов!A239=Журнал_образцов!A238,Журнал_образцов!X238,)</f>
        <v>#N/A</v>
      </c>
    </row>
    <row r="240" customFormat="false" ht="15" hidden="false" customHeight="false" outlineLevel="0" collapsed="false">
      <c r="A240" s="10"/>
      <c r="B240" s="24" t="n">
        <f aca="false">IF(Журнал_образцов!A240=Журнал_образцов!A239,Журнал_образцов!B239,0)+1</f>
        <v>236</v>
      </c>
      <c r="C240" s="25" t="str">
        <f aca="false">CONCATENATE(Журнал_образцов!A240,"-",TEXT(Журнал_образцов!B240,"00"))</f>
        <v>-236</v>
      </c>
      <c r="D240" s="26" t="e">
        <f aca="false">LOOKUP(Журнал_образцов!A240,Журнал_заявок!A$3:A257,Журнал_заявок!B$3:B257)</f>
        <v>#N/A</v>
      </c>
      <c r="E240" s="26" t="e">
        <f aca="false">LOOKUP(Журнал_образцов!A240,Журнал_заявок!$A$3:$A257,Журнал_заявок!H$3:H257)</f>
        <v>#N/A</v>
      </c>
      <c r="J240" s="26" t="e">
        <f aca="false">LOOKUP(Журнал_образцов!F240,справочник!K$2:K639,справочник!L$2:L639)</f>
        <v>#N/A</v>
      </c>
      <c r="L240" s="27" t="e">
        <f aca="false">VLOOKUP(F240,справочник!K$1:M$250,3,1)</f>
        <v>#N/A</v>
      </c>
      <c r="M240" s="27" t="e">
        <f aca="false">LOOKUP(Журнал_образцов!$A240,Журнал_заявок!A$3:$A257,Журнал_заявок!J$3:J257)</f>
        <v>#N/A</v>
      </c>
      <c r="N240" s="27" t="e">
        <f aca="false">LOOKUP(Журнал_образцов!$A240,Журнал_заявок!$A$3:B257,Журнал_заявок!K$3:K257)</f>
        <v>#N/A</v>
      </c>
      <c r="U240" s="27" t="e">
        <f aca="false">LOOKUP(Журнал_образцов!$A240,Журнал_заявок!$A$3:$A257,Журнал_заявок!$D$3:$D257)</f>
        <v>#N/A</v>
      </c>
      <c r="V240" s="27" t="e">
        <f aca="false">LOOKUP(Журнал_образцов!$A240,Журнал_заявок!$A$3:$A3794,Журнал_заявок!$L$3:$L3794)</f>
        <v>#N/A</v>
      </c>
      <c r="W240" s="40" t="e">
        <f aca="false">CONCATENATE(G240,H240," ",IF(A240=A241,IF(F240=F241," ",F240),F240)," ",I240,J240,", ")</f>
        <v>#N/A</v>
      </c>
      <c r="X240" s="41" t="e">
        <f aca="false">W240&amp;IF(Журнал_образцов!A240=Журнал_образцов!A239,Журнал_образцов!X239,)</f>
        <v>#N/A</v>
      </c>
    </row>
    <row r="241" customFormat="false" ht="15" hidden="false" customHeight="false" outlineLevel="0" collapsed="false">
      <c r="A241" s="10"/>
      <c r="B241" s="24" t="n">
        <f aca="false">IF(Журнал_образцов!A241=Журнал_образцов!A240,Журнал_образцов!B240,0)+1</f>
        <v>237</v>
      </c>
      <c r="C241" s="25" t="str">
        <f aca="false">CONCATENATE(Журнал_образцов!A241,"-",TEXT(Журнал_образцов!B241,"00"))</f>
        <v>-237</v>
      </c>
      <c r="D241" s="26" t="e">
        <f aca="false">LOOKUP(Журнал_образцов!A241,Журнал_заявок!A$3:A258,Журнал_заявок!B$3:B258)</f>
        <v>#N/A</v>
      </c>
      <c r="E241" s="26" t="e">
        <f aca="false">LOOKUP(Журнал_образцов!A241,Журнал_заявок!$A$3:$A258,Журнал_заявок!H$3:H258)</f>
        <v>#N/A</v>
      </c>
      <c r="J241" s="26" t="e">
        <f aca="false">LOOKUP(Журнал_образцов!F241,справочник!K$2:K640,справочник!L$2:L640)</f>
        <v>#N/A</v>
      </c>
      <c r="L241" s="27" t="e">
        <f aca="false">VLOOKUP(F241,справочник!K$1:M$250,3,1)</f>
        <v>#N/A</v>
      </c>
      <c r="M241" s="27" t="e">
        <f aca="false">LOOKUP(Журнал_образцов!$A241,Журнал_заявок!A$3:$A258,Журнал_заявок!J$3:J258)</f>
        <v>#N/A</v>
      </c>
      <c r="N241" s="27" t="e">
        <f aca="false">LOOKUP(Журнал_образцов!$A241,Журнал_заявок!$A$3:B258,Журнал_заявок!K$3:K258)</f>
        <v>#N/A</v>
      </c>
      <c r="U241" s="27" t="e">
        <f aca="false">LOOKUP(Журнал_образцов!$A241,Журнал_заявок!$A$3:$A258,Журнал_заявок!$D$3:$D258)</f>
        <v>#N/A</v>
      </c>
      <c r="V241" s="27" t="e">
        <f aca="false">LOOKUP(Журнал_образцов!$A241,Журнал_заявок!$A$3:$A3795,Журнал_заявок!$L$3:$L3795)</f>
        <v>#N/A</v>
      </c>
      <c r="W241" s="40" t="e">
        <f aca="false">CONCATENATE(G241,H241," ",IF(A241=A242,IF(F241=F242," ",F241),F241)," ",I241,J241,", ")</f>
        <v>#N/A</v>
      </c>
      <c r="X241" s="41" t="e">
        <f aca="false">W241&amp;IF(Журнал_образцов!A241=Журнал_образцов!A240,Журнал_образцов!X240,)</f>
        <v>#N/A</v>
      </c>
    </row>
    <row r="242" customFormat="false" ht="15" hidden="false" customHeight="false" outlineLevel="0" collapsed="false">
      <c r="A242" s="10"/>
      <c r="B242" s="24" t="n">
        <f aca="false">IF(Журнал_образцов!A242=Журнал_образцов!A241,Журнал_образцов!B241,0)+1</f>
        <v>238</v>
      </c>
      <c r="C242" s="25" t="str">
        <f aca="false">CONCATENATE(Журнал_образцов!A242,"-",TEXT(Журнал_образцов!B242,"00"))</f>
        <v>-238</v>
      </c>
      <c r="D242" s="26" t="e">
        <f aca="false">LOOKUP(Журнал_образцов!A242,Журнал_заявок!A$3:A259,Журнал_заявок!B$3:B259)</f>
        <v>#N/A</v>
      </c>
      <c r="E242" s="26" t="e">
        <f aca="false">LOOKUP(Журнал_образцов!A242,Журнал_заявок!$A$3:$A259,Журнал_заявок!H$3:H259)</f>
        <v>#N/A</v>
      </c>
      <c r="J242" s="26" t="e">
        <f aca="false">LOOKUP(Журнал_образцов!F242,справочник!K$2:K641,справочник!L$2:L641)</f>
        <v>#N/A</v>
      </c>
      <c r="L242" s="27" t="e">
        <f aca="false">VLOOKUP(F242,справочник!K$1:M$250,3,1)</f>
        <v>#N/A</v>
      </c>
      <c r="M242" s="27" t="e">
        <f aca="false">LOOKUP(Журнал_образцов!$A242,Журнал_заявок!A$3:$A259,Журнал_заявок!J$3:J259)</f>
        <v>#N/A</v>
      </c>
      <c r="N242" s="27" t="e">
        <f aca="false">LOOKUP(Журнал_образцов!$A242,Журнал_заявок!$A$3:B259,Журнал_заявок!K$3:K259)</f>
        <v>#N/A</v>
      </c>
      <c r="U242" s="27" t="e">
        <f aca="false">LOOKUP(Журнал_образцов!$A242,Журнал_заявок!$A$3:$A259,Журнал_заявок!$D$3:$D259)</f>
        <v>#N/A</v>
      </c>
      <c r="V242" s="27" t="e">
        <f aca="false">LOOKUP(Журнал_образцов!$A242,Журнал_заявок!$A$3:$A3796,Журнал_заявок!$L$3:$L3796)</f>
        <v>#N/A</v>
      </c>
      <c r="W242" s="40" t="e">
        <f aca="false">CONCATENATE(G242,H242," ",IF(A242=A243,IF(F242=F243," ",F242),F242)," ",I242,J242,", ")</f>
        <v>#N/A</v>
      </c>
      <c r="X242" s="41" t="e">
        <f aca="false">W242&amp;IF(Журнал_образцов!A242=Журнал_образцов!A241,Журнал_образцов!X241,)</f>
        <v>#N/A</v>
      </c>
    </row>
    <row r="243" customFormat="false" ht="15" hidden="false" customHeight="false" outlineLevel="0" collapsed="false">
      <c r="A243" s="10"/>
      <c r="B243" s="24" t="n">
        <f aca="false">IF(Журнал_образцов!A243=Журнал_образцов!A242,Журнал_образцов!B242,0)+1</f>
        <v>239</v>
      </c>
      <c r="C243" s="25" t="str">
        <f aca="false">CONCATENATE(Журнал_образцов!A243,"-",TEXT(Журнал_образцов!B243,"00"))</f>
        <v>-239</v>
      </c>
      <c r="D243" s="26" t="e">
        <f aca="false">LOOKUP(Журнал_образцов!A243,Журнал_заявок!A$3:A260,Журнал_заявок!B$3:B260)</f>
        <v>#N/A</v>
      </c>
      <c r="E243" s="26" t="e">
        <f aca="false">LOOKUP(Журнал_образцов!A243,Журнал_заявок!$A$3:$A260,Журнал_заявок!H$3:H260)</f>
        <v>#N/A</v>
      </c>
      <c r="J243" s="26" t="e">
        <f aca="false">LOOKUP(Журнал_образцов!F243,справочник!K$2:K642,справочник!L$2:L642)</f>
        <v>#N/A</v>
      </c>
      <c r="L243" s="27" t="e">
        <f aca="false">VLOOKUP(F243,справочник!K$1:M$250,3,1)</f>
        <v>#N/A</v>
      </c>
      <c r="M243" s="27" t="e">
        <f aca="false">LOOKUP(Журнал_образцов!$A243,Журнал_заявок!A$3:$A260,Журнал_заявок!J$3:J260)</f>
        <v>#N/A</v>
      </c>
      <c r="N243" s="27" t="e">
        <f aca="false">LOOKUP(Журнал_образцов!$A243,Журнал_заявок!$A$3:B260,Журнал_заявок!K$3:K260)</f>
        <v>#N/A</v>
      </c>
      <c r="U243" s="27" t="e">
        <f aca="false">LOOKUP(Журнал_образцов!$A243,Журнал_заявок!$A$3:$A260,Журнал_заявок!$D$3:$D260)</f>
        <v>#N/A</v>
      </c>
      <c r="V243" s="27" t="e">
        <f aca="false">LOOKUP(Журнал_образцов!$A243,Журнал_заявок!$A$3:$A3797,Журнал_заявок!$L$3:$L3797)</f>
        <v>#N/A</v>
      </c>
      <c r="W243" s="40" t="e">
        <f aca="false">CONCATENATE(G243,H243," ",IF(A243=A244,IF(F243=F244," ",F243),F243)," ",I243,J243,", ")</f>
        <v>#N/A</v>
      </c>
      <c r="X243" s="41" t="e">
        <f aca="false">W243&amp;IF(Журнал_образцов!A243=Журнал_образцов!A242,Журнал_образцов!X242,)</f>
        <v>#N/A</v>
      </c>
    </row>
    <row r="244" customFormat="false" ht="15" hidden="false" customHeight="false" outlineLevel="0" collapsed="false">
      <c r="A244" s="10"/>
      <c r="B244" s="24" t="n">
        <f aca="false">IF(Журнал_образцов!A244=Журнал_образцов!A243,Журнал_образцов!B243,0)+1</f>
        <v>240</v>
      </c>
      <c r="C244" s="25" t="str">
        <f aca="false">CONCATENATE(Журнал_образцов!A244,"-",TEXT(Журнал_образцов!B244,"00"))</f>
        <v>-240</v>
      </c>
      <c r="D244" s="26" t="e">
        <f aca="false">LOOKUP(Журнал_образцов!A244,Журнал_заявок!A$3:A261,Журнал_заявок!B$3:B261)</f>
        <v>#N/A</v>
      </c>
      <c r="E244" s="26" t="e">
        <f aca="false">LOOKUP(Журнал_образцов!A244,Журнал_заявок!$A$3:$A261,Журнал_заявок!H$3:H261)</f>
        <v>#N/A</v>
      </c>
      <c r="J244" s="26" t="e">
        <f aca="false">LOOKUP(Журнал_образцов!F244,справочник!K$2:K643,справочник!L$2:L643)</f>
        <v>#N/A</v>
      </c>
      <c r="L244" s="27" t="e">
        <f aca="false">VLOOKUP(F244,справочник!K$1:M$250,3,1)</f>
        <v>#N/A</v>
      </c>
      <c r="M244" s="27" t="e">
        <f aca="false">LOOKUP(Журнал_образцов!$A244,Журнал_заявок!A$3:$A261,Журнал_заявок!J$3:J261)</f>
        <v>#N/A</v>
      </c>
      <c r="N244" s="27" t="e">
        <f aca="false">LOOKUP(Журнал_образцов!$A244,Журнал_заявок!$A$3:B261,Журнал_заявок!K$3:K261)</f>
        <v>#N/A</v>
      </c>
      <c r="U244" s="27" t="e">
        <f aca="false">LOOKUP(Журнал_образцов!$A244,Журнал_заявок!$A$3:$A261,Журнал_заявок!$D$3:$D261)</f>
        <v>#N/A</v>
      </c>
      <c r="V244" s="27" t="e">
        <f aca="false">LOOKUP(Журнал_образцов!$A244,Журнал_заявок!$A$3:$A3798,Журнал_заявок!$L$3:$L3798)</f>
        <v>#N/A</v>
      </c>
      <c r="W244" s="40" t="e">
        <f aca="false">CONCATENATE(G244,H244," ",IF(A244=A245,IF(F244=F245," ",F244),F244)," ",I244,J244,", ")</f>
        <v>#N/A</v>
      </c>
      <c r="X244" s="41" t="e">
        <f aca="false">W244&amp;IF(Журнал_образцов!A244=Журнал_образцов!A243,Журнал_образцов!X243,)</f>
        <v>#N/A</v>
      </c>
    </row>
    <row r="245" customFormat="false" ht="15" hidden="false" customHeight="false" outlineLevel="0" collapsed="false">
      <c r="A245" s="10"/>
      <c r="B245" s="24" t="n">
        <f aca="false">IF(Журнал_образцов!A245=Журнал_образцов!A244,Журнал_образцов!B244,0)+1</f>
        <v>241</v>
      </c>
      <c r="C245" s="25" t="str">
        <f aca="false">CONCATENATE(Журнал_образцов!A245,"-",TEXT(Журнал_образцов!B245,"00"))</f>
        <v>-241</v>
      </c>
      <c r="D245" s="26" t="e">
        <f aca="false">LOOKUP(Журнал_образцов!A245,Журнал_заявок!A$3:A262,Журнал_заявок!B$3:B262)</f>
        <v>#N/A</v>
      </c>
      <c r="E245" s="26" t="e">
        <f aca="false">LOOKUP(Журнал_образцов!A245,Журнал_заявок!$A$3:$A262,Журнал_заявок!H$3:H262)</f>
        <v>#N/A</v>
      </c>
      <c r="J245" s="26" t="e">
        <f aca="false">LOOKUP(Журнал_образцов!F245,справочник!K$2:K644,справочник!L$2:L644)</f>
        <v>#N/A</v>
      </c>
      <c r="L245" s="27" t="e">
        <f aca="false">VLOOKUP(F245,справочник!K$1:M$250,3,1)</f>
        <v>#N/A</v>
      </c>
      <c r="M245" s="27" t="e">
        <f aca="false">LOOKUP(Журнал_образцов!$A245,Журнал_заявок!A$3:$A262,Журнал_заявок!J$3:J262)</f>
        <v>#N/A</v>
      </c>
      <c r="N245" s="27" t="e">
        <f aca="false">LOOKUP(Журнал_образцов!$A245,Журнал_заявок!$A$3:B262,Журнал_заявок!K$3:K262)</f>
        <v>#N/A</v>
      </c>
      <c r="U245" s="27" t="e">
        <f aca="false">LOOKUP(Журнал_образцов!$A245,Журнал_заявок!$A$3:$A262,Журнал_заявок!$D$3:$D262)</f>
        <v>#N/A</v>
      </c>
      <c r="V245" s="27" t="e">
        <f aca="false">LOOKUP(Журнал_образцов!$A245,Журнал_заявок!$A$3:$A3799,Журнал_заявок!$L$3:$L3799)</f>
        <v>#N/A</v>
      </c>
      <c r="W245" s="40" t="e">
        <f aca="false">CONCATENATE(G245,H245," ",IF(A245=A246,IF(F245=F246," ",F245),F245)," ",I245,J245,", ")</f>
        <v>#N/A</v>
      </c>
      <c r="X245" s="41" t="e">
        <f aca="false">W245&amp;IF(Журнал_образцов!A245=Журнал_образцов!A244,Журнал_образцов!X244,)</f>
        <v>#N/A</v>
      </c>
    </row>
    <row r="246" customFormat="false" ht="15" hidden="false" customHeight="false" outlineLevel="0" collapsed="false">
      <c r="A246" s="10"/>
      <c r="B246" s="24" t="n">
        <f aca="false">IF(Журнал_образцов!A246=Журнал_образцов!A245,Журнал_образцов!B245,0)+1</f>
        <v>242</v>
      </c>
      <c r="C246" s="25" t="str">
        <f aca="false">CONCATENATE(Журнал_образцов!A246,"-",TEXT(Журнал_образцов!B246,"00"))</f>
        <v>-242</v>
      </c>
      <c r="D246" s="26" t="e">
        <f aca="false">LOOKUP(Журнал_образцов!A246,Журнал_заявок!A$3:A263,Журнал_заявок!B$3:B263)</f>
        <v>#N/A</v>
      </c>
      <c r="E246" s="26" t="e">
        <f aca="false">LOOKUP(Журнал_образцов!A246,Журнал_заявок!$A$3:$A263,Журнал_заявок!H$3:H263)</f>
        <v>#N/A</v>
      </c>
      <c r="J246" s="26" t="e">
        <f aca="false">LOOKUP(Журнал_образцов!F246,справочник!K$2:K645,справочник!L$2:L645)</f>
        <v>#N/A</v>
      </c>
      <c r="L246" s="27" t="e">
        <f aca="false">VLOOKUP(F246,справочник!K$1:M$250,3,1)</f>
        <v>#N/A</v>
      </c>
      <c r="M246" s="27" t="e">
        <f aca="false">LOOKUP(Журнал_образцов!$A246,Журнал_заявок!A$3:$A263,Журнал_заявок!J$3:J263)</f>
        <v>#N/A</v>
      </c>
      <c r="N246" s="27" t="e">
        <f aca="false">LOOKUP(Журнал_образцов!$A246,Журнал_заявок!$A$3:B263,Журнал_заявок!K$3:K263)</f>
        <v>#N/A</v>
      </c>
      <c r="U246" s="27" t="e">
        <f aca="false">LOOKUP(Журнал_образцов!$A246,Журнал_заявок!$A$3:$A263,Журнал_заявок!$D$3:$D263)</f>
        <v>#N/A</v>
      </c>
      <c r="V246" s="27" t="e">
        <f aca="false">LOOKUP(Журнал_образцов!$A246,Журнал_заявок!$A$3:$A3800,Журнал_заявок!$L$3:$L3800)</f>
        <v>#N/A</v>
      </c>
      <c r="W246" s="40" t="e">
        <f aca="false">CONCATENATE(G246,H246," ",IF(A246=A247,IF(F246=F247," ",F246),F246)," ",I246,J246,", ")</f>
        <v>#N/A</v>
      </c>
      <c r="X246" s="41" t="e">
        <f aca="false">W246&amp;IF(Журнал_образцов!A246=Журнал_образцов!A245,Журнал_образцов!X245,)</f>
        <v>#N/A</v>
      </c>
    </row>
    <row r="247" customFormat="false" ht="15" hidden="false" customHeight="false" outlineLevel="0" collapsed="false">
      <c r="A247" s="10"/>
      <c r="B247" s="24" t="n">
        <f aca="false">IF(Журнал_образцов!A247=Журнал_образцов!A246,Журнал_образцов!B246,0)+1</f>
        <v>243</v>
      </c>
      <c r="C247" s="25" t="str">
        <f aca="false">CONCATENATE(Журнал_образцов!A247,"-",TEXT(Журнал_образцов!B247,"00"))</f>
        <v>-243</v>
      </c>
      <c r="D247" s="26" t="e">
        <f aca="false">LOOKUP(Журнал_образцов!A247,Журнал_заявок!A$3:A264,Журнал_заявок!B$3:B264)</f>
        <v>#N/A</v>
      </c>
      <c r="E247" s="26" t="e">
        <f aca="false">LOOKUP(Журнал_образцов!A247,Журнал_заявок!$A$3:$A264,Журнал_заявок!H$3:H264)</f>
        <v>#N/A</v>
      </c>
      <c r="J247" s="26" t="e">
        <f aca="false">LOOKUP(Журнал_образцов!F247,справочник!K$2:K646,справочник!L$2:L646)</f>
        <v>#N/A</v>
      </c>
      <c r="L247" s="27" t="e">
        <f aca="false">VLOOKUP(F247,справочник!K$1:M$250,3,1)</f>
        <v>#N/A</v>
      </c>
      <c r="M247" s="27" t="e">
        <f aca="false">LOOKUP(Журнал_образцов!$A247,Журнал_заявок!A$3:$A264,Журнал_заявок!J$3:J264)</f>
        <v>#N/A</v>
      </c>
      <c r="N247" s="27" t="e">
        <f aca="false">LOOKUP(Журнал_образцов!$A247,Журнал_заявок!$A$3:B264,Журнал_заявок!K$3:K264)</f>
        <v>#N/A</v>
      </c>
      <c r="U247" s="27" t="e">
        <f aca="false">LOOKUP(Журнал_образцов!$A247,Журнал_заявок!$A$3:$A264,Журнал_заявок!$D$3:$D264)</f>
        <v>#N/A</v>
      </c>
      <c r="V247" s="27" t="e">
        <f aca="false">LOOKUP(Журнал_образцов!$A247,Журнал_заявок!$A$3:$A3801,Журнал_заявок!$L$3:$L3801)</f>
        <v>#N/A</v>
      </c>
      <c r="W247" s="40" t="e">
        <f aca="false">CONCATENATE(G247,H247," ",IF(A247=A248,IF(F247=F248," ",F247),F247)," ",I247,J247,", ")</f>
        <v>#N/A</v>
      </c>
      <c r="X247" s="41" t="e">
        <f aca="false">W247&amp;IF(Журнал_образцов!A247=Журнал_образцов!A246,Журнал_образцов!X246,)</f>
        <v>#N/A</v>
      </c>
    </row>
    <row r="248" customFormat="false" ht="15" hidden="false" customHeight="false" outlineLevel="0" collapsed="false">
      <c r="A248" s="10"/>
      <c r="B248" s="24" t="n">
        <f aca="false">IF(Журнал_образцов!A248=Журнал_образцов!A247,Журнал_образцов!B247,0)+1</f>
        <v>244</v>
      </c>
      <c r="C248" s="25" t="str">
        <f aca="false">CONCATENATE(Журнал_образцов!A248,"-",TEXT(Журнал_образцов!B248,"00"))</f>
        <v>-244</v>
      </c>
      <c r="D248" s="26" t="e">
        <f aca="false">LOOKUP(Журнал_образцов!A248,Журнал_заявок!A$3:A265,Журнал_заявок!B$3:B265)</f>
        <v>#N/A</v>
      </c>
      <c r="E248" s="26" t="e">
        <f aca="false">LOOKUP(Журнал_образцов!A248,Журнал_заявок!$A$3:$A265,Журнал_заявок!H$3:H265)</f>
        <v>#N/A</v>
      </c>
      <c r="J248" s="26" t="e">
        <f aca="false">LOOKUP(Журнал_образцов!F248,справочник!K$2:K647,справочник!L$2:L647)</f>
        <v>#N/A</v>
      </c>
      <c r="L248" s="27" t="e">
        <f aca="false">VLOOKUP(F248,справочник!K$1:M$250,3,1)</f>
        <v>#N/A</v>
      </c>
      <c r="M248" s="27" t="e">
        <f aca="false">LOOKUP(Журнал_образцов!$A248,Журнал_заявок!A$3:$A265,Журнал_заявок!J$3:J265)</f>
        <v>#N/A</v>
      </c>
      <c r="N248" s="27" t="e">
        <f aca="false">LOOKUP(Журнал_образцов!$A248,Журнал_заявок!$A$3:B265,Журнал_заявок!K$3:K265)</f>
        <v>#N/A</v>
      </c>
      <c r="U248" s="27" t="e">
        <f aca="false">LOOKUP(Журнал_образцов!$A248,Журнал_заявок!$A$3:$A265,Журнал_заявок!$D$3:$D265)</f>
        <v>#N/A</v>
      </c>
      <c r="V248" s="27" t="e">
        <f aca="false">LOOKUP(Журнал_образцов!$A248,Журнал_заявок!$A$3:$A3802,Журнал_заявок!$L$3:$L3802)</f>
        <v>#N/A</v>
      </c>
      <c r="W248" s="40" t="e">
        <f aca="false">CONCATENATE(G248,H248," ",IF(A248=A249,IF(F248=F249," ",F248),F248)," ",I248,J248,", ")</f>
        <v>#N/A</v>
      </c>
      <c r="X248" s="41" t="e">
        <f aca="false">W248&amp;IF(Журнал_образцов!A248=Журнал_образцов!A247,Журнал_образцов!X247,)</f>
        <v>#N/A</v>
      </c>
    </row>
    <row r="249" customFormat="false" ht="15" hidden="false" customHeight="false" outlineLevel="0" collapsed="false">
      <c r="A249" s="10"/>
      <c r="B249" s="24" t="n">
        <f aca="false">IF(Журнал_образцов!A249=Журнал_образцов!A248,Журнал_образцов!B248,0)+1</f>
        <v>245</v>
      </c>
      <c r="C249" s="25" t="str">
        <f aca="false">CONCATENATE(Журнал_образцов!A249,"-",TEXT(Журнал_образцов!B249,"00"))</f>
        <v>-245</v>
      </c>
      <c r="D249" s="26" t="e">
        <f aca="false">LOOKUP(Журнал_образцов!A249,Журнал_заявок!A$3:A266,Журнал_заявок!B$3:B266)</f>
        <v>#N/A</v>
      </c>
      <c r="E249" s="26" t="e">
        <f aca="false">LOOKUP(Журнал_образцов!A249,Журнал_заявок!$A$3:$A266,Журнал_заявок!H$3:H266)</f>
        <v>#N/A</v>
      </c>
      <c r="J249" s="26" t="e">
        <f aca="false">LOOKUP(Журнал_образцов!F249,справочник!K$2:K648,справочник!L$2:L648)</f>
        <v>#N/A</v>
      </c>
      <c r="L249" s="27" t="e">
        <f aca="false">VLOOKUP(F249,справочник!K$1:M$250,3,1)</f>
        <v>#N/A</v>
      </c>
      <c r="M249" s="27" t="e">
        <f aca="false">LOOKUP(Журнал_образцов!$A249,Журнал_заявок!A$3:$A266,Журнал_заявок!J$3:J266)</f>
        <v>#N/A</v>
      </c>
      <c r="N249" s="27" t="e">
        <f aca="false">LOOKUP(Журнал_образцов!$A249,Журнал_заявок!$A$3:B266,Журнал_заявок!K$3:K266)</f>
        <v>#N/A</v>
      </c>
      <c r="U249" s="27" t="e">
        <f aca="false">LOOKUP(Журнал_образцов!$A249,Журнал_заявок!$A$3:$A266,Журнал_заявок!$D$3:$D266)</f>
        <v>#N/A</v>
      </c>
      <c r="V249" s="27" t="e">
        <f aca="false">LOOKUP(Журнал_образцов!$A249,Журнал_заявок!$A$3:$A3803,Журнал_заявок!$L$3:$L3803)</f>
        <v>#N/A</v>
      </c>
      <c r="W249" s="40" t="e">
        <f aca="false">CONCATENATE(G249,H249," ",IF(A249=A250,IF(F249=F250," ",F249),F249)," ",I249,J249,", ")</f>
        <v>#N/A</v>
      </c>
      <c r="X249" s="41" t="e">
        <f aca="false">W249&amp;IF(Журнал_образцов!A249=Журнал_образцов!A248,Журнал_образцов!X248,)</f>
        <v>#N/A</v>
      </c>
    </row>
    <row r="250" customFormat="false" ht="15" hidden="false" customHeight="false" outlineLevel="0" collapsed="false">
      <c r="A250" s="10"/>
      <c r="B250" s="24" t="n">
        <f aca="false">IF(Журнал_образцов!A250=Журнал_образцов!A249,Журнал_образцов!B249,0)+1</f>
        <v>246</v>
      </c>
      <c r="C250" s="25" t="str">
        <f aca="false">CONCATENATE(Журнал_образцов!A250,"-",TEXT(Журнал_образцов!B250,"00"))</f>
        <v>-246</v>
      </c>
      <c r="D250" s="26" t="e">
        <f aca="false">LOOKUP(Журнал_образцов!A250,Журнал_заявок!A$3:A267,Журнал_заявок!B$3:B267)</f>
        <v>#N/A</v>
      </c>
      <c r="E250" s="26" t="e">
        <f aca="false">LOOKUP(Журнал_образцов!A250,Журнал_заявок!$A$3:$A267,Журнал_заявок!H$3:H267)</f>
        <v>#N/A</v>
      </c>
      <c r="J250" s="26" t="e">
        <f aca="false">LOOKUP(Журнал_образцов!F250,справочник!K$2:K649,справочник!L$2:L649)</f>
        <v>#N/A</v>
      </c>
      <c r="L250" s="27" t="e">
        <f aca="false">VLOOKUP(F250,справочник!K$1:M$250,3,1)</f>
        <v>#N/A</v>
      </c>
      <c r="M250" s="27" t="e">
        <f aca="false">LOOKUP(Журнал_образцов!$A250,Журнал_заявок!A$3:$A267,Журнал_заявок!J$3:J267)</f>
        <v>#N/A</v>
      </c>
      <c r="N250" s="27" t="e">
        <f aca="false">LOOKUP(Журнал_образцов!$A250,Журнал_заявок!$A$3:B267,Журнал_заявок!K$3:K267)</f>
        <v>#N/A</v>
      </c>
      <c r="U250" s="27" t="e">
        <f aca="false">LOOKUP(Журнал_образцов!$A250,Журнал_заявок!$A$3:$A267,Журнал_заявок!$D$3:$D267)</f>
        <v>#N/A</v>
      </c>
      <c r="V250" s="27" t="e">
        <f aca="false">LOOKUP(Журнал_образцов!$A250,Журнал_заявок!$A$3:$A3804,Журнал_заявок!$L$3:$L3804)</f>
        <v>#N/A</v>
      </c>
      <c r="W250" s="40" t="e">
        <f aca="false">CONCATENATE(G250,H250," ",IF(A250=A251,IF(F250=F251," ",F250),F250)," ",I250,J250,", ")</f>
        <v>#N/A</v>
      </c>
      <c r="X250" s="41" t="e">
        <f aca="false">W250&amp;IF(Журнал_образцов!A250=Журнал_образцов!A249,Журнал_образцов!X249,)</f>
        <v>#N/A</v>
      </c>
    </row>
    <row r="251" customFormat="false" ht="15" hidden="false" customHeight="false" outlineLevel="0" collapsed="false">
      <c r="A251" s="10"/>
      <c r="B251" s="24" t="n">
        <f aca="false">IF(Журнал_образцов!A251=Журнал_образцов!A250,Журнал_образцов!B250,0)+1</f>
        <v>247</v>
      </c>
      <c r="C251" s="25" t="str">
        <f aca="false">CONCATENATE(Журнал_образцов!A251,"-",TEXT(Журнал_образцов!B251,"00"))</f>
        <v>-247</v>
      </c>
      <c r="D251" s="26" t="e">
        <f aca="false">LOOKUP(Журнал_образцов!A251,Журнал_заявок!A$3:A268,Журнал_заявок!B$3:B268)</f>
        <v>#N/A</v>
      </c>
      <c r="E251" s="26" t="e">
        <f aca="false">LOOKUP(Журнал_образцов!A251,Журнал_заявок!$A$3:$A268,Журнал_заявок!H$3:H268)</f>
        <v>#N/A</v>
      </c>
      <c r="J251" s="26" t="e">
        <f aca="false">LOOKUP(Журнал_образцов!F251,справочник!K$2:K650,справочник!L$2:L650)</f>
        <v>#N/A</v>
      </c>
      <c r="L251" s="27" t="e">
        <f aca="false">VLOOKUP(F251,справочник!K$1:M$250,3,1)</f>
        <v>#N/A</v>
      </c>
      <c r="M251" s="27" t="e">
        <f aca="false">LOOKUP(Журнал_образцов!$A251,Журнал_заявок!A$3:$A268,Журнал_заявок!J$3:J268)</f>
        <v>#N/A</v>
      </c>
      <c r="N251" s="27" t="e">
        <f aca="false">LOOKUP(Журнал_образцов!$A251,Журнал_заявок!$A$3:B268,Журнал_заявок!K$3:K268)</f>
        <v>#N/A</v>
      </c>
      <c r="U251" s="27" t="e">
        <f aca="false">LOOKUP(Журнал_образцов!$A251,Журнал_заявок!$A$3:$A268,Журнал_заявок!$D$3:$D268)</f>
        <v>#N/A</v>
      </c>
      <c r="V251" s="27" t="e">
        <f aca="false">LOOKUP(Журнал_образцов!$A251,Журнал_заявок!$A$3:$A3805,Журнал_заявок!$L$3:$L3805)</f>
        <v>#N/A</v>
      </c>
      <c r="W251" s="40" t="e">
        <f aca="false">CONCATENATE(G251,H251," ",IF(A251=A252,IF(F251=F252," ",F251),F251)," ",I251,J251,", ")</f>
        <v>#N/A</v>
      </c>
      <c r="X251" s="41" t="e">
        <f aca="false">W251&amp;IF(Журнал_образцов!A251=Журнал_образцов!A250,Журнал_образцов!X250,)</f>
        <v>#N/A</v>
      </c>
    </row>
    <row r="252" customFormat="false" ht="15" hidden="false" customHeight="false" outlineLevel="0" collapsed="false">
      <c r="A252" s="10"/>
      <c r="B252" s="24" t="n">
        <f aca="false">IF(Журнал_образцов!A252=Журнал_образцов!A251,Журнал_образцов!B251,0)+1</f>
        <v>248</v>
      </c>
      <c r="C252" s="25" t="str">
        <f aca="false">CONCATENATE(Журнал_образцов!A252,"-",TEXT(Журнал_образцов!B252,"00"))</f>
        <v>-248</v>
      </c>
      <c r="D252" s="26" t="e">
        <f aca="false">LOOKUP(Журнал_образцов!A252,Журнал_заявок!A$3:A269,Журнал_заявок!B$3:B269)</f>
        <v>#N/A</v>
      </c>
      <c r="E252" s="26" t="e">
        <f aca="false">LOOKUP(Журнал_образцов!A252,Журнал_заявок!$A$3:$A269,Журнал_заявок!H$3:H269)</f>
        <v>#N/A</v>
      </c>
      <c r="J252" s="26" t="e">
        <f aca="false">LOOKUP(Журнал_образцов!F252,справочник!K$2:K651,справочник!L$2:L651)</f>
        <v>#N/A</v>
      </c>
      <c r="L252" s="27" t="e">
        <f aca="false">VLOOKUP(F252,справочник!K$1:M$250,3,1)</f>
        <v>#N/A</v>
      </c>
      <c r="M252" s="27" t="e">
        <f aca="false">LOOKUP(Журнал_образцов!$A252,Журнал_заявок!A$3:$A269,Журнал_заявок!J$3:J269)</f>
        <v>#N/A</v>
      </c>
      <c r="N252" s="27" t="e">
        <f aca="false">LOOKUP(Журнал_образцов!$A252,Журнал_заявок!$A$3:B269,Журнал_заявок!K$3:K269)</f>
        <v>#N/A</v>
      </c>
      <c r="U252" s="27" t="e">
        <f aca="false">LOOKUP(Журнал_образцов!$A252,Журнал_заявок!$A$3:$A269,Журнал_заявок!$D$3:$D269)</f>
        <v>#N/A</v>
      </c>
      <c r="V252" s="27" t="e">
        <f aca="false">LOOKUP(Журнал_образцов!$A252,Журнал_заявок!$A$3:$A3806,Журнал_заявок!$L$3:$L3806)</f>
        <v>#N/A</v>
      </c>
      <c r="W252" s="40" t="e">
        <f aca="false">CONCATENATE(G252,H252," ",IF(A252=A253,IF(F252=F253," ",F252),F252)," ",I252,J252,", ")</f>
        <v>#N/A</v>
      </c>
      <c r="X252" s="41" t="e">
        <f aca="false">W252&amp;IF(Журнал_образцов!A252=Журнал_образцов!A251,Журнал_образцов!X251,)</f>
        <v>#N/A</v>
      </c>
    </row>
    <row r="253" customFormat="false" ht="15" hidden="false" customHeight="false" outlineLevel="0" collapsed="false">
      <c r="A253" s="10"/>
      <c r="B253" s="24" t="n">
        <f aca="false">IF(Журнал_образцов!A253=Журнал_образцов!A252,Журнал_образцов!B252,0)+1</f>
        <v>249</v>
      </c>
      <c r="C253" s="25" t="str">
        <f aca="false">CONCATENATE(Журнал_образцов!A253,"-",TEXT(Журнал_образцов!B253,"00"))</f>
        <v>-249</v>
      </c>
      <c r="D253" s="26" t="e">
        <f aca="false">LOOKUP(Журнал_образцов!A253,Журнал_заявок!A$3:A270,Журнал_заявок!B$3:B270)</f>
        <v>#N/A</v>
      </c>
      <c r="E253" s="26" t="e">
        <f aca="false">LOOKUP(Журнал_образцов!A253,Журнал_заявок!$A$3:$A270,Журнал_заявок!H$3:H270)</f>
        <v>#N/A</v>
      </c>
      <c r="J253" s="26" t="e">
        <f aca="false">LOOKUP(Журнал_образцов!F253,справочник!K$2:K652,справочник!L$2:L652)</f>
        <v>#N/A</v>
      </c>
      <c r="L253" s="27" t="e">
        <f aca="false">VLOOKUP(F253,справочник!K$1:M$250,3,1)</f>
        <v>#N/A</v>
      </c>
      <c r="M253" s="27" t="e">
        <f aca="false">LOOKUP(Журнал_образцов!$A253,Журнал_заявок!A$3:$A270,Журнал_заявок!J$3:J270)</f>
        <v>#N/A</v>
      </c>
      <c r="N253" s="27" t="e">
        <f aca="false">LOOKUP(Журнал_образцов!$A253,Журнал_заявок!$A$3:B270,Журнал_заявок!K$3:K270)</f>
        <v>#N/A</v>
      </c>
      <c r="U253" s="27" t="e">
        <f aca="false">LOOKUP(Журнал_образцов!$A253,Журнал_заявок!$A$3:$A270,Журнал_заявок!$D$3:$D270)</f>
        <v>#N/A</v>
      </c>
      <c r="V253" s="27" t="e">
        <f aca="false">LOOKUP(Журнал_образцов!$A253,Журнал_заявок!$A$3:$A3807,Журнал_заявок!$L$3:$L3807)</f>
        <v>#N/A</v>
      </c>
      <c r="W253" s="40" t="e">
        <f aca="false">CONCATENATE(G253,H253," ",IF(A253=A254,IF(F253=F254," ",F253),F253)," ",I253,J253,", ")</f>
        <v>#N/A</v>
      </c>
      <c r="X253" s="41" t="e">
        <f aca="false">W253&amp;IF(Журнал_образцов!A253=Журнал_образцов!A252,Журнал_образцов!X252,)</f>
        <v>#N/A</v>
      </c>
    </row>
    <row r="254" customFormat="false" ht="15" hidden="false" customHeight="false" outlineLevel="0" collapsed="false">
      <c r="A254" s="10"/>
      <c r="B254" s="24" t="n">
        <f aca="false">IF(Журнал_образцов!A254=Журнал_образцов!A253,Журнал_образцов!B253,0)+1</f>
        <v>250</v>
      </c>
      <c r="C254" s="25" t="str">
        <f aca="false">CONCATENATE(Журнал_образцов!A254,"-",TEXT(Журнал_образцов!B254,"00"))</f>
        <v>-250</v>
      </c>
      <c r="D254" s="26" t="e">
        <f aca="false">LOOKUP(Журнал_образцов!A254,Журнал_заявок!A$3:A271,Журнал_заявок!B$3:B271)</f>
        <v>#N/A</v>
      </c>
      <c r="E254" s="26" t="e">
        <f aca="false">LOOKUP(Журнал_образцов!A254,Журнал_заявок!$A$3:$A271,Журнал_заявок!H$3:H271)</f>
        <v>#N/A</v>
      </c>
      <c r="J254" s="26" t="e">
        <f aca="false">LOOKUP(Журнал_образцов!F254,справочник!K$2:K653,справочник!L$2:L653)</f>
        <v>#N/A</v>
      </c>
      <c r="L254" s="27" t="e">
        <f aca="false">VLOOKUP(F254,справочник!K$1:M$250,3,1)</f>
        <v>#N/A</v>
      </c>
      <c r="M254" s="27" t="e">
        <f aca="false">LOOKUP(Журнал_образцов!$A254,Журнал_заявок!A$3:$A271,Журнал_заявок!J$3:J271)</f>
        <v>#N/A</v>
      </c>
      <c r="N254" s="27" t="e">
        <f aca="false">LOOKUP(Журнал_образцов!$A254,Журнал_заявок!$A$3:B271,Журнал_заявок!K$3:K271)</f>
        <v>#N/A</v>
      </c>
      <c r="U254" s="27" t="e">
        <f aca="false">LOOKUP(Журнал_образцов!$A254,Журнал_заявок!$A$3:$A271,Журнал_заявок!$D$3:$D271)</f>
        <v>#N/A</v>
      </c>
      <c r="V254" s="27" t="e">
        <f aca="false">LOOKUP(Журнал_образцов!$A254,Журнал_заявок!$A$3:$A3808,Журнал_заявок!$L$3:$L3808)</f>
        <v>#N/A</v>
      </c>
      <c r="W254" s="40" t="e">
        <f aca="false">CONCATENATE(G254,H254," ",IF(A254=A255,IF(F254=F255," ",F254),F254)," ",I254,J254,", ")</f>
        <v>#N/A</v>
      </c>
      <c r="X254" s="41" t="e">
        <f aca="false">W254&amp;IF(Журнал_образцов!A254=Журнал_образцов!A253,Журнал_образцов!X253,)</f>
        <v>#N/A</v>
      </c>
    </row>
    <row r="255" customFormat="false" ht="15" hidden="false" customHeight="false" outlineLevel="0" collapsed="false">
      <c r="A255" s="10"/>
      <c r="B255" s="24" t="n">
        <f aca="false">IF(Журнал_образцов!A255=Журнал_образцов!A254,Журнал_образцов!B254,0)+1</f>
        <v>251</v>
      </c>
      <c r="C255" s="25" t="str">
        <f aca="false">CONCATENATE(Журнал_образцов!A255,"-",TEXT(Журнал_образцов!B255,"00"))</f>
        <v>-251</v>
      </c>
      <c r="D255" s="26" t="e">
        <f aca="false">LOOKUP(Журнал_образцов!A255,Журнал_заявок!A$3:A272,Журнал_заявок!B$3:B272)</f>
        <v>#N/A</v>
      </c>
      <c r="E255" s="26" t="e">
        <f aca="false">LOOKUP(Журнал_образцов!A255,Журнал_заявок!$A$3:$A272,Журнал_заявок!H$3:H272)</f>
        <v>#N/A</v>
      </c>
      <c r="J255" s="26" t="e">
        <f aca="false">LOOKUP(Журнал_образцов!F255,справочник!K$2:K654,справочник!L$2:L654)</f>
        <v>#N/A</v>
      </c>
      <c r="L255" s="27" t="e">
        <f aca="false">VLOOKUP(F255,справочник!K$1:M$250,3,1)</f>
        <v>#N/A</v>
      </c>
      <c r="M255" s="27" t="e">
        <f aca="false">LOOKUP(Журнал_образцов!$A255,Журнал_заявок!A$3:$A272,Журнал_заявок!J$3:J272)</f>
        <v>#N/A</v>
      </c>
      <c r="N255" s="27" t="e">
        <f aca="false">LOOKUP(Журнал_образцов!$A255,Журнал_заявок!$A$3:B272,Журнал_заявок!K$3:K272)</f>
        <v>#N/A</v>
      </c>
      <c r="U255" s="27" t="e">
        <f aca="false">LOOKUP(Журнал_образцов!$A255,Журнал_заявок!$A$3:$A272,Журнал_заявок!$D$3:$D272)</f>
        <v>#N/A</v>
      </c>
      <c r="V255" s="27" t="e">
        <f aca="false">LOOKUP(Журнал_образцов!$A255,Журнал_заявок!$A$3:$A3809,Журнал_заявок!$L$3:$L3809)</f>
        <v>#N/A</v>
      </c>
      <c r="W255" s="40" t="e">
        <f aca="false">CONCATENATE(G255,H255," ",IF(A255=A256,IF(F255=F256," ",F255),F255)," ",I255,J255,", ")</f>
        <v>#N/A</v>
      </c>
      <c r="X255" s="41" t="e">
        <f aca="false">W255&amp;IF(Журнал_образцов!A255=Журнал_образцов!A254,Журнал_образцов!X254,)</f>
        <v>#N/A</v>
      </c>
    </row>
    <row r="256" customFormat="false" ht="15" hidden="false" customHeight="false" outlineLevel="0" collapsed="false">
      <c r="A256" s="10"/>
      <c r="B256" s="24" t="n">
        <f aca="false">IF(Журнал_образцов!A256=Журнал_образцов!A255,Журнал_образцов!B255,0)+1</f>
        <v>252</v>
      </c>
      <c r="C256" s="25" t="str">
        <f aca="false">CONCATENATE(Журнал_образцов!A256,"-",TEXT(Журнал_образцов!B256,"00"))</f>
        <v>-252</v>
      </c>
      <c r="D256" s="26" t="e">
        <f aca="false">LOOKUP(Журнал_образцов!A256,Журнал_заявок!A$3:A273,Журнал_заявок!B$3:B273)</f>
        <v>#N/A</v>
      </c>
      <c r="E256" s="26" t="e">
        <f aca="false">LOOKUP(Журнал_образцов!A256,Журнал_заявок!$A$3:$A273,Журнал_заявок!H$3:H273)</f>
        <v>#N/A</v>
      </c>
      <c r="J256" s="26" t="e">
        <f aca="false">LOOKUP(Журнал_образцов!F256,справочник!K$2:K655,справочник!L$2:L655)</f>
        <v>#N/A</v>
      </c>
      <c r="L256" s="27" t="e">
        <f aca="false">VLOOKUP(F256,справочник!K$1:M$250,3,1)</f>
        <v>#N/A</v>
      </c>
      <c r="M256" s="27" t="e">
        <f aca="false">LOOKUP(Журнал_образцов!$A256,Журнал_заявок!A$3:$A273,Журнал_заявок!J$3:J273)</f>
        <v>#N/A</v>
      </c>
      <c r="N256" s="27" t="e">
        <f aca="false">LOOKUP(Журнал_образцов!$A256,Журнал_заявок!$A$3:B273,Журнал_заявок!K$3:K273)</f>
        <v>#N/A</v>
      </c>
      <c r="U256" s="27" t="e">
        <f aca="false">LOOKUP(Журнал_образцов!$A256,Журнал_заявок!$A$3:$A273,Журнал_заявок!$D$3:$D273)</f>
        <v>#N/A</v>
      </c>
      <c r="V256" s="27" t="e">
        <f aca="false">LOOKUP(Журнал_образцов!$A256,Журнал_заявок!$A$3:$A3810,Журнал_заявок!$L$3:$L3810)</f>
        <v>#N/A</v>
      </c>
      <c r="W256" s="40" t="e">
        <f aca="false">CONCATENATE(G256,H256," ",IF(A256=A257,IF(F256=F257," ",F256),F256)," ",I256,J256,", ")</f>
        <v>#N/A</v>
      </c>
      <c r="X256" s="41" t="e">
        <f aca="false">W256&amp;IF(Журнал_образцов!A256=Журнал_образцов!A255,Журнал_образцов!X255,)</f>
        <v>#N/A</v>
      </c>
    </row>
    <row r="257" customFormat="false" ht="15" hidden="false" customHeight="false" outlineLevel="0" collapsed="false">
      <c r="A257" s="10"/>
      <c r="B257" s="24" t="n">
        <f aca="false">IF(Журнал_образцов!A257=Журнал_образцов!A256,Журнал_образцов!B256,0)+1</f>
        <v>253</v>
      </c>
      <c r="C257" s="25" t="str">
        <f aca="false">CONCATENATE(Журнал_образцов!A257,"-",TEXT(Журнал_образцов!B257,"00"))</f>
        <v>-253</v>
      </c>
      <c r="D257" s="26" t="e">
        <f aca="false">LOOKUP(Журнал_образцов!A257,Журнал_заявок!A$3:A274,Журнал_заявок!B$3:B274)</f>
        <v>#N/A</v>
      </c>
      <c r="E257" s="26" t="e">
        <f aca="false">LOOKUP(Журнал_образцов!A257,Журнал_заявок!$A$3:$A274,Журнал_заявок!H$3:H274)</f>
        <v>#N/A</v>
      </c>
      <c r="J257" s="26" t="e">
        <f aca="false">LOOKUP(Журнал_образцов!F257,справочник!K$2:K656,справочник!L$2:L656)</f>
        <v>#N/A</v>
      </c>
      <c r="L257" s="27" t="e">
        <f aca="false">VLOOKUP(F257,справочник!K$1:M$250,3,1)</f>
        <v>#N/A</v>
      </c>
      <c r="M257" s="27" t="e">
        <f aca="false">LOOKUP(Журнал_образцов!$A257,Журнал_заявок!A$3:$A274,Журнал_заявок!J$3:J274)</f>
        <v>#N/A</v>
      </c>
      <c r="N257" s="27" t="e">
        <f aca="false">LOOKUP(Журнал_образцов!$A257,Журнал_заявок!$A$3:B274,Журнал_заявок!K$3:K274)</f>
        <v>#N/A</v>
      </c>
      <c r="U257" s="27" t="e">
        <f aca="false">LOOKUP(Журнал_образцов!$A257,Журнал_заявок!$A$3:$A274,Журнал_заявок!$D$3:$D274)</f>
        <v>#N/A</v>
      </c>
      <c r="V257" s="27" t="e">
        <f aca="false">LOOKUP(Журнал_образцов!$A257,Журнал_заявок!$A$3:$A3811,Журнал_заявок!$L$3:$L3811)</f>
        <v>#N/A</v>
      </c>
      <c r="W257" s="40" t="e">
        <f aca="false">CONCATENATE(G257,H257," ",IF(A257=A258,IF(F257=F258," ",F257),F257)," ",I257,J257,", ")</f>
        <v>#N/A</v>
      </c>
      <c r="X257" s="41" t="e">
        <f aca="false">W257&amp;IF(Журнал_образцов!A257=Журнал_образцов!A256,Журнал_образцов!X256,)</f>
        <v>#N/A</v>
      </c>
    </row>
    <row r="258" customFormat="false" ht="15" hidden="false" customHeight="false" outlineLevel="0" collapsed="false">
      <c r="A258" s="10"/>
      <c r="B258" s="24" t="n">
        <f aca="false">IF(Журнал_образцов!A258=Журнал_образцов!A257,Журнал_образцов!B257,0)+1</f>
        <v>254</v>
      </c>
      <c r="C258" s="25" t="str">
        <f aca="false">CONCATENATE(Журнал_образцов!A258,"-",TEXT(Журнал_образцов!B258,"00"))</f>
        <v>-254</v>
      </c>
      <c r="D258" s="26" t="e">
        <f aca="false">LOOKUP(Журнал_образцов!A258,Журнал_заявок!A$3:A275,Журнал_заявок!B$3:B275)</f>
        <v>#N/A</v>
      </c>
      <c r="E258" s="26" t="e">
        <f aca="false">LOOKUP(Журнал_образцов!A258,Журнал_заявок!$A$3:$A275,Журнал_заявок!H$3:H275)</f>
        <v>#N/A</v>
      </c>
      <c r="J258" s="26" t="e">
        <f aca="false">LOOKUP(Журнал_образцов!F258,справочник!K$2:K657,справочник!L$2:L657)</f>
        <v>#N/A</v>
      </c>
      <c r="L258" s="27" t="e">
        <f aca="false">VLOOKUP(F258,справочник!K$1:M$250,3,1)</f>
        <v>#N/A</v>
      </c>
      <c r="M258" s="27" t="e">
        <f aca="false">LOOKUP(Журнал_образцов!$A258,Журнал_заявок!A$3:$A275,Журнал_заявок!J$3:J275)</f>
        <v>#N/A</v>
      </c>
      <c r="N258" s="27" t="e">
        <f aca="false">LOOKUP(Журнал_образцов!$A258,Журнал_заявок!$A$3:B275,Журнал_заявок!K$3:K275)</f>
        <v>#N/A</v>
      </c>
      <c r="U258" s="27" t="e">
        <f aca="false">LOOKUP(Журнал_образцов!$A258,Журнал_заявок!$A$3:$A275,Журнал_заявок!$D$3:$D275)</f>
        <v>#N/A</v>
      </c>
      <c r="V258" s="27" t="e">
        <f aca="false">LOOKUP(Журнал_образцов!$A258,Журнал_заявок!$A$3:$A3812,Журнал_заявок!$L$3:$L3812)</f>
        <v>#N/A</v>
      </c>
      <c r="W258" s="40" t="e">
        <f aca="false">CONCATENATE(G258,H258," ",IF(A258=A259,IF(F258=F259," ",F258),F258)," ",I258,J258,", ")</f>
        <v>#N/A</v>
      </c>
      <c r="X258" s="41" t="e">
        <f aca="false">W258&amp;IF(Журнал_образцов!A258=Журнал_образцов!A257,Журнал_образцов!X257,)</f>
        <v>#N/A</v>
      </c>
    </row>
    <row r="259" customFormat="false" ht="15" hidden="false" customHeight="false" outlineLevel="0" collapsed="false">
      <c r="A259" s="10"/>
      <c r="B259" s="24" t="n">
        <f aca="false">IF(Журнал_образцов!A259=Журнал_образцов!A258,Журнал_образцов!B258,0)+1</f>
        <v>255</v>
      </c>
      <c r="C259" s="25" t="str">
        <f aca="false">CONCATENATE(Журнал_образцов!A259,"-",TEXT(Журнал_образцов!B259,"00"))</f>
        <v>-255</v>
      </c>
      <c r="D259" s="26" t="e">
        <f aca="false">LOOKUP(Журнал_образцов!A259,Журнал_заявок!A$3:A276,Журнал_заявок!B$3:B276)</f>
        <v>#N/A</v>
      </c>
      <c r="E259" s="26" t="e">
        <f aca="false">LOOKUP(Журнал_образцов!A259,Журнал_заявок!$A$3:$A276,Журнал_заявок!H$3:H276)</f>
        <v>#N/A</v>
      </c>
      <c r="J259" s="26" t="e">
        <f aca="false">LOOKUP(Журнал_образцов!F259,справочник!K$2:K658,справочник!L$2:L658)</f>
        <v>#N/A</v>
      </c>
      <c r="L259" s="27" t="e">
        <f aca="false">VLOOKUP(F259,справочник!K$1:M$250,3,1)</f>
        <v>#N/A</v>
      </c>
      <c r="M259" s="27" t="e">
        <f aca="false">LOOKUP(Журнал_образцов!$A259,Журнал_заявок!A$3:$A276,Журнал_заявок!J$3:J276)</f>
        <v>#N/A</v>
      </c>
      <c r="N259" s="27" t="e">
        <f aca="false">LOOKUP(Журнал_образцов!$A259,Журнал_заявок!$A$3:B276,Журнал_заявок!K$3:K276)</f>
        <v>#N/A</v>
      </c>
      <c r="U259" s="27" t="e">
        <f aca="false">LOOKUP(Журнал_образцов!$A259,Журнал_заявок!$A$3:$A276,Журнал_заявок!$D$3:$D276)</f>
        <v>#N/A</v>
      </c>
      <c r="V259" s="27" t="e">
        <f aca="false">LOOKUP(Журнал_образцов!$A259,Журнал_заявок!$A$3:$A3813,Журнал_заявок!$L$3:$L3813)</f>
        <v>#N/A</v>
      </c>
      <c r="W259" s="40" t="e">
        <f aca="false">CONCATENATE(G259,H259," ",IF(A259=A260,IF(F259=F260," ",F259),F259)," ",I259,J259,", ")</f>
        <v>#N/A</v>
      </c>
      <c r="X259" s="41" t="e">
        <f aca="false">W259&amp;IF(Журнал_образцов!A259=Журнал_образцов!A258,Журнал_образцов!X258,)</f>
        <v>#N/A</v>
      </c>
    </row>
    <row r="260" customFormat="false" ht="15" hidden="false" customHeight="false" outlineLevel="0" collapsed="false">
      <c r="A260" s="10"/>
      <c r="B260" s="24" t="n">
        <f aca="false">IF(Журнал_образцов!A260=Журнал_образцов!A259,Журнал_образцов!B259,0)+1</f>
        <v>256</v>
      </c>
      <c r="C260" s="25" t="str">
        <f aca="false">CONCATENATE(Журнал_образцов!A260,"-",TEXT(Журнал_образцов!B260,"00"))</f>
        <v>-256</v>
      </c>
      <c r="D260" s="26" t="e">
        <f aca="false">LOOKUP(Журнал_образцов!A260,Журнал_заявок!A$3:A277,Журнал_заявок!B$3:B277)</f>
        <v>#N/A</v>
      </c>
      <c r="E260" s="26" t="e">
        <f aca="false">LOOKUP(Журнал_образцов!A260,Журнал_заявок!$A$3:$A277,Журнал_заявок!H$3:H277)</f>
        <v>#N/A</v>
      </c>
      <c r="J260" s="26" t="e">
        <f aca="false">LOOKUP(Журнал_образцов!F260,справочник!K$2:K659,справочник!L$2:L659)</f>
        <v>#N/A</v>
      </c>
      <c r="L260" s="27" t="e">
        <f aca="false">VLOOKUP(F260,справочник!K$1:M$250,3,1)</f>
        <v>#N/A</v>
      </c>
      <c r="M260" s="27" t="e">
        <f aca="false">LOOKUP(Журнал_образцов!$A260,Журнал_заявок!A$3:$A277,Журнал_заявок!J$3:J277)</f>
        <v>#N/A</v>
      </c>
      <c r="N260" s="27" t="e">
        <f aca="false">LOOKUP(Журнал_образцов!$A260,Журнал_заявок!$A$3:B277,Журнал_заявок!K$3:K277)</f>
        <v>#N/A</v>
      </c>
      <c r="U260" s="27" t="e">
        <f aca="false">LOOKUP(Журнал_образцов!$A260,Журнал_заявок!$A$3:$A277,Журнал_заявок!$D$3:$D277)</f>
        <v>#N/A</v>
      </c>
      <c r="V260" s="27" t="e">
        <f aca="false">LOOKUP(Журнал_образцов!$A260,Журнал_заявок!$A$3:$A3814,Журнал_заявок!$L$3:$L3814)</f>
        <v>#N/A</v>
      </c>
      <c r="W260" s="40" t="e">
        <f aca="false">CONCATENATE(G260,H260," ",IF(A260=A261,IF(F260=F261," ",F260),F260)," ",I260,J260,", ")</f>
        <v>#N/A</v>
      </c>
      <c r="X260" s="41" t="e">
        <f aca="false">W260&amp;IF(Журнал_образцов!A260=Журнал_образцов!A259,Журнал_образцов!X259,)</f>
        <v>#N/A</v>
      </c>
    </row>
    <row r="261" customFormat="false" ht="15" hidden="false" customHeight="false" outlineLevel="0" collapsed="false">
      <c r="A261" s="10"/>
      <c r="B261" s="24" t="n">
        <f aca="false">IF(Журнал_образцов!A261=Журнал_образцов!A260,Журнал_образцов!B260,0)+1</f>
        <v>257</v>
      </c>
      <c r="C261" s="25" t="str">
        <f aca="false">CONCATENATE(Журнал_образцов!A261,"-",TEXT(Журнал_образцов!B261,"00"))</f>
        <v>-257</v>
      </c>
      <c r="D261" s="26" t="e">
        <f aca="false">LOOKUP(Журнал_образцов!A261,Журнал_заявок!A$3:A278,Журнал_заявок!B$3:B278)</f>
        <v>#N/A</v>
      </c>
      <c r="E261" s="26" t="e">
        <f aca="false">LOOKUP(Журнал_образцов!A261,Журнал_заявок!$A$3:$A278,Журнал_заявок!H$3:H278)</f>
        <v>#N/A</v>
      </c>
      <c r="J261" s="26" t="e">
        <f aca="false">LOOKUP(Журнал_образцов!F261,справочник!K$2:K660,справочник!L$2:L660)</f>
        <v>#N/A</v>
      </c>
      <c r="L261" s="27" t="e">
        <f aca="false">VLOOKUP(F261,справочник!K$1:M$250,3,1)</f>
        <v>#N/A</v>
      </c>
      <c r="M261" s="27" t="e">
        <f aca="false">LOOKUP(Журнал_образцов!$A261,Журнал_заявок!A$3:$A278,Журнал_заявок!J$3:J278)</f>
        <v>#N/A</v>
      </c>
      <c r="N261" s="27" t="e">
        <f aca="false">LOOKUP(Журнал_образцов!$A261,Журнал_заявок!$A$3:B278,Журнал_заявок!K$3:K278)</f>
        <v>#N/A</v>
      </c>
      <c r="U261" s="27" t="e">
        <f aca="false">LOOKUP(Журнал_образцов!$A261,Журнал_заявок!$A$3:$A278,Журнал_заявок!$D$3:$D278)</f>
        <v>#N/A</v>
      </c>
      <c r="V261" s="27" t="e">
        <f aca="false">LOOKUP(Журнал_образцов!$A261,Журнал_заявок!$A$3:$A3815,Журнал_заявок!$L$3:$L3815)</f>
        <v>#N/A</v>
      </c>
      <c r="W261" s="40" t="e">
        <f aca="false">CONCATENATE(G261,H261," ",IF(A261=A262,IF(F261=F262," ",F261),F261)," ",I261,J261,", ")</f>
        <v>#N/A</v>
      </c>
      <c r="X261" s="41" t="e">
        <f aca="false">W261&amp;IF(Журнал_образцов!A261=Журнал_образцов!A260,Журнал_образцов!X260,)</f>
        <v>#N/A</v>
      </c>
    </row>
    <row r="262" customFormat="false" ht="15" hidden="false" customHeight="false" outlineLevel="0" collapsed="false">
      <c r="A262" s="10"/>
      <c r="B262" s="24" t="n">
        <f aca="false">IF(Журнал_образцов!A262=Журнал_образцов!A261,Журнал_образцов!B261,0)+1</f>
        <v>258</v>
      </c>
      <c r="C262" s="25" t="str">
        <f aca="false">CONCATENATE(Журнал_образцов!A262,"-",TEXT(Журнал_образцов!B262,"00"))</f>
        <v>-258</v>
      </c>
      <c r="D262" s="26" t="e">
        <f aca="false">LOOKUP(Журнал_образцов!A262,Журнал_заявок!A$3:A279,Журнал_заявок!B$3:B279)</f>
        <v>#N/A</v>
      </c>
      <c r="E262" s="26" t="e">
        <f aca="false">LOOKUP(Журнал_образцов!A262,Журнал_заявок!$A$3:$A279,Журнал_заявок!H$3:H279)</f>
        <v>#N/A</v>
      </c>
      <c r="J262" s="26" t="e">
        <f aca="false">LOOKUP(Журнал_образцов!F262,справочник!K$2:K661,справочник!L$2:L661)</f>
        <v>#N/A</v>
      </c>
      <c r="L262" s="27" t="e">
        <f aca="false">VLOOKUP(F262,справочник!K$1:M$250,3,1)</f>
        <v>#N/A</v>
      </c>
      <c r="M262" s="27" t="e">
        <f aca="false">LOOKUP(Журнал_образцов!$A262,Журнал_заявок!A$3:$A279,Журнал_заявок!J$3:J279)</f>
        <v>#N/A</v>
      </c>
      <c r="N262" s="27" t="e">
        <f aca="false">LOOKUP(Журнал_образцов!$A262,Журнал_заявок!$A$3:B279,Журнал_заявок!K$3:K279)</f>
        <v>#N/A</v>
      </c>
      <c r="U262" s="27" t="e">
        <f aca="false">LOOKUP(Журнал_образцов!$A262,Журнал_заявок!$A$3:$A279,Журнал_заявок!$D$3:$D279)</f>
        <v>#N/A</v>
      </c>
      <c r="V262" s="27" t="e">
        <f aca="false">LOOKUP(Журнал_образцов!$A262,Журнал_заявок!$A$3:$A3816,Журнал_заявок!$L$3:$L3816)</f>
        <v>#N/A</v>
      </c>
      <c r="W262" s="40" t="e">
        <f aca="false">CONCATENATE(G262,H262," ",IF(A262=A263,IF(F262=F263," ",F262),F262)," ",I262,J262,", ")</f>
        <v>#N/A</v>
      </c>
      <c r="X262" s="41" t="e">
        <f aca="false">W262&amp;IF(Журнал_образцов!A262=Журнал_образцов!A261,Журнал_образцов!X261,)</f>
        <v>#N/A</v>
      </c>
    </row>
    <row r="263" customFormat="false" ht="15" hidden="false" customHeight="false" outlineLevel="0" collapsed="false">
      <c r="A263" s="10"/>
      <c r="B263" s="24" t="n">
        <f aca="false">IF(Журнал_образцов!A263=Журнал_образцов!A262,Журнал_образцов!B262,0)+1</f>
        <v>259</v>
      </c>
      <c r="C263" s="25" t="str">
        <f aca="false">CONCATENATE(Журнал_образцов!A263,"-",TEXT(Журнал_образцов!B263,"00"))</f>
        <v>-259</v>
      </c>
      <c r="D263" s="26" t="e">
        <f aca="false">LOOKUP(Журнал_образцов!A263,Журнал_заявок!A$3:A280,Журнал_заявок!B$3:B280)</f>
        <v>#N/A</v>
      </c>
      <c r="E263" s="26" t="e">
        <f aca="false">LOOKUP(Журнал_образцов!A263,Журнал_заявок!$A$3:$A280,Журнал_заявок!H$3:H280)</f>
        <v>#N/A</v>
      </c>
      <c r="J263" s="26" t="e">
        <f aca="false">LOOKUP(Журнал_образцов!F263,справочник!K$2:K662,справочник!L$2:L662)</f>
        <v>#N/A</v>
      </c>
      <c r="L263" s="27" t="e">
        <f aca="false">VLOOKUP(F263,справочник!K$1:M$250,3,1)</f>
        <v>#N/A</v>
      </c>
      <c r="M263" s="27" t="e">
        <f aca="false">LOOKUP(Журнал_образцов!$A263,Журнал_заявок!A$3:$A280,Журнал_заявок!J$3:J280)</f>
        <v>#N/A</v>
      </c>
      <c r="N263" s="27" t="e">
        <f aca="false">LOOKUP(Журнал_образцов!$A263,Журнал_заявок!$A$3:B280,Журнал_заявок!K$3:K280)</f>
        <v>#N/A</v>
      </c>
      <c r="U263" s="27" t="e">
        <f aca="false">LOOKUP(Журнал_образцов!$A263,Журнал_заявок!$A$3:$A280,Журнал_заявок!$D$3:$D280)</f>
        <v>#N/A</v>
      </c>
      <c r="V263" s="27" t="e">
        <f aca="false">LOOKUP(Журнал_образцов!$A263,Журнал_заявок!$A$3:$A3817,Журнал_заявок!$L$3:$L3817)</f>
        <v>#N/A</v>
      </c>
      <c r="W263" s="40" t="e">
        <f aca="false">CONCATENATE(G263,H263," ",IF(A263=A264,IF(F263=F264," ",F263),F263)," ",I263,J263,", ")</f>
        <v>#N/A</v>
      </c>
      <c r="X263" s="41" t="e">
        <f aca="false">W263&amp;IF(Журнал_образцов!A263=Журнал_образцов!A262,Журнал_образцов!X262,)</f>
        <v>#N/A</v>
      </c>
    </row>
    <row r="264" customFormat="false" ht="15" hidden="false" customHeight="false" outlineLevel="0" collapsed="false">
      <c r="A264" s="10"/>
      <c r="B264" s="24" t="n">
        <f aca="false">IF(Журнал_образцов!A264=Журнал_образцов!A263,Журнал_образцов!B263,0)+1</f>
        <v>260</v>
      </c>
      <c r="C264" s="25" t="str">
        <f aca="false">CONCATENATE(Журнал_образцов!A264,"-",TEXT(Журнал_образцов!B264,"00"))</f>
        <v>-260</v>
      </c>
      <c r="D264" s="26" t="e">
        <f aca="false">LOOKUP(Журнал_образцов!A264,Журнал_заявок!A$3:A281,Журнал_заявок!B$3:B281)</f>
        <v>#N/A</v>
      </c>
      <c r="E264" s="26" t="e">
        <f aca="false">LOOKUP(Журнал_образцов!A264,Журнал_заявок!$A$3:$A281,Журнал_заявок!H$3:H281)</f>
        <v>#N/A</v>
      </c>
      <c r="J264" s="26" t="e">
        <f aca="false">LOOKUP(Журнал_образцов!F264,справочник!K$2:K663,справочник!L$2:L663)</f>
        <v>#N/A</v>
      </c>
      <c r="L264" s="27" t="e">
        <f aca="false">VLOOKUP(F264,справочник!K$1:M$250,3,1)</f>
        <v>#N/A</v>
      </c>
      <c r="M264" s="27" t="e">
        <f aca="false">LOOKUP(Журнал_образцов!$A264,Журнал_заявок!A$3:$A281,Журнал_заявок!J$3:J281)</f>
        <v>#N/A</v>
      </c>
      <c r="N264" s="27" t="e">
        <f aca="false">LOOKUP(Журнал_образцов!$A264,Журнал_заявок!$A$3:B281,Журнал_заявок!K$3:K281)</f>
        <v>#N/A</v>
      </c>
      <c r="U264" s="27" t="e">
        <f aca="false">LOOKUP(Журнал_образцов!$A264,Журнал_заявок!$A$3:$A281,Журнал_заявок!$D$3:$D281)</f>
        <v>#N/A</v>
      </c>
      <c r="V264" s="27" t="e">
        <f aca="false">LOOKUP(Журнал_образцов!$A264,Журнал_заявок!$A$3:$A3818,Журнал_заявок!$L$3:$L3818)</f>
        <v>#N/A</v>
      </c>
      <c r="W264" s="40" t="e">
        <f aca="false">CONCATENATE(G264,H264," ",IF(A264=A265,IF(F264=F265," ",F264),F264)," ",I264,J264,", ")</f>
        <v>#N/A</v>
      </c>
      <c r="X264" s="41" t="e">
        <f aca="false">W264&amp;IF(Журнал_образцов!A264=Журнал_образцов!A263,Журнал_образцов!X263,)</f>
        <v>#N/A</v>
      </c>
    </row>
    <row r="265" customFormat="false" ht="15" hidden="false" customHeight="false" outlineLevel="0" collapsed="false">
      <c r="A265" s="10"/>
      <c r="B265" s="24" t="n">
        <f aca="false">IF(Журнал_образцов!A265=Журнал_образцов!A264,Журнал_образцов!B264,0)+1</f>
        <v>261</v>
      </c>
      <c r="C265" s="25" t="str">
        <f aca="false">CONCATENATE(Журнал_образцов!A265,"-",TEXT(Журнал_образцов!B265,"00"))</f>
        <v>-261</v>
      </c>
      <c r="D265" s="26" t="e">
        <f aca="false">LOOKUP(Журнал_образцов!A265,Журнал_заявок!A$3:A282,Журнал_заявок!B$3:B282)</f>
        <v>#N/A</v>
      </c>
      <c r="E265" s="26" t="e">
        <f aca="false">LOOKUP(Журнал_образцов!A265,Журнал_заявок!$A$3:$A282,Журнал_заявок!H$3:H282)</f>
        <v>#N/A</v>
      </c>
      <c r="J265" s="26" t="e">
        <f aca="false">LOOKUP(Журнал_образцов!F265,справочник!K$2:K664,справочник!L$2:L664)</f>
        <v>#N/A</v>
      </c>
      <c r="L265" s="27" t="e">
        <f aca="false">VLOOKUP(F265,справочник!K$1:M$250,3,1)</f>
        <v>#N/A</v>
      </c>
      <c r="M265" s="27" t="e">
        <f aca="false">LOOKUP(Журнал_образцов!$A265,Журнал_заявок!A$3:$A282,Журнал_заявок!J$3:J282)</f>
        <v>#N/A</v>
      </c>
      <c r="N265" s="27" t="e">
        <f aca="false">LOOKUP(Журнал_образцов!$A265,Журнал_заявок!$A$3:B282,Журнал_заявок!K$3:K282)</f>
        <v>#N/A</v>
      </c>
      <c r="U265" s="27" t="e">
        <f aca="false">LOOKUP(Журнал_образцов!$A265,Журнал_заявок!$A$3:$A282,Журнал_заявок!$D$3:$D282)</f>
        <v>#N/A</v>
      </c>
      <c r="V265" s="27" t="e">
        <f aca="false">LOOKUP(Журнал_образцов!$A265,Журнал_заявок!$A$3:$A3819,Журнал_заявок!$L$3:$L3819)</f>
        <v>#N/A</v>
      </c>
      <c r="W265" s="40" t="e">
        <f aca="false">CONCATENATE(G265,H265," ",IF(A265=A266,IF(F265=F266," ",F265),F265)," ",I265,J265,", ")</f>
        <v>#N/A</v>
      </c>
      <c r="X265" s="41" t="e">
        <f aca="false">W265&amp;IF(Журнал_образцов!A265=Журнал_образцов!A264,Журнал_образцов!X264,)</f>
        <v>#N/A</v>
      </c>
    </row>
    <row r="266" customFormat="false" ht="15" hidden="false" customHeight="false" outlineLevel="0" collapsed="false">
      <c r="A266" s="10"/>
      <c r="B266" s="24" t="n">
        <f aca="false">IF(Журнал_образцов!A266=Журнал_образцов!A265,Журнал_образцов!B265,0)+1</f>
        <v>262</v>
      </c>
      <c r="C266" s="25" t="str">
        <f aca="false">CONCATENATE(Журнал_образцов!A266,"-",TEXT(Журнал_образцов!B266,"00"))</f>
        <v>-262</v>
      </c>
      <c r="D266" s="26" t="e">
        <f aca="false">LOOKUP(Журнал_образцов!A266,Журнал_заявок!A$3:A283,Журнал_заявок!B$3:B283)</f>
        <v>#N/A</v>
      </c>
      <c r="E266" s="26" t="e">
        <f aca="false">LOOKUP(Журнал_образцов!A266,Журнал_заявок!$A$3:$A283,Журнал_заявок!H$3:H283)</f>
        <v>#N/A</v>
      </c>
      <c r="H266" s="44"/>
      <c r="J266" s="26" t="e">
        <f aca="false">LOOKUP(Журнал_образцов!F266,справочник!K$2:K665,справочник!L$2:L665)</f>
        <v>#N/A</v>
      </c>
      <c r="L266" s="27" t="e">
        <f aca="false">VLOOKUP(F266,справочник!K$1:M$250,3,1)</f>
        <v>#N/A</v>
      </c>
      <c r="M266" s="27" t="e">
        <f aca="false">LOOKUP(Журнал_образцов!$A266,Журнал_заявок!A$3:$A283,Журнал_заявок!J$3:J283)</f>
        <v>#N/A</v>
      </c>
      <c r="N266" s="27" t="e">
        <f aca="false">LOOKUP(Журнал_образцов!$A266,Журнал_заявок!$A$3:B283,Журнал_заявок!K$3:K283)</f>
        <v>#N/A</v>
      </c>
      <c r="U266" s="27" t="e">
        <f aca="false">LOOKUP(Журнал_образцов!$A266,Журнал_заявок!$A$3:$A283,Журнал_заявок!$D$3:$D283)</f>
        <v>#N/A</v>
      </c>
      <c r="V266" s="27" t="e">
        <f aca="false">LOOKUP(Журнал_образцов!$A266,Журнал_заявок!$A$3:$A3820,Журнал_заявок!$L$3:$L3820)</f>
        <v>#N/A</v>
      </c>
      <c r="W266" s="40" t="e">
        <f aca="false">CONCATENATE(G266,H266," ",IF(A266=A267,IF(F266=F267," ",F266),F266)," ",I266,J266,", ")</f>
        <v>#N/A</v>
      </c>
      <c r="X266" s="41" t="e">
        <f aca="false">W266&amp;IF(Журнал_образцов!A266=Журнал_образцов!A265,Журнал_образцов!X265,)</f>
        <v>#N/A</v>
      </c>
    </row>
    <row r="267" customFormat="false" ht="16.5" hidden="false" customHeight="true" outlineLevel="0" collapsed="false">
      <c r="A267" s="10"/>
      <c r="B267" s="24" t="n">
        <f aca="false">IF(Журнал_образцов!A267=Журнал_образцов!A266,Журнал_образцов!B266,0)+1</f>
        <v>263</v>
      </c>
      <c r="C267" s="25" t="str">
        <f aca="false">CONCATENATE(Журнал_образцов!A267,"-",TEXT(Журнал_образцов!B267,"00"))</f>
        <v>-263</v>
      </c>
      <c r="D267" s="26" t="e">
        <f aca="false">LOOKUP(Журнал_образцов!A267,Журнал_заявок!A$3:A284,Журнал_заявок!B$3:B284)</f>
        <v>#N/A</v>
      </c>
      <c r="E267" s="26" t="e">
        <f aca="false">LOOKUP(Журнал_образцов!A267,Журнал_заявок!$A$3:$A284,Журнал_заявок!H$3:H284)</f>
        <v>#N/A</v>
      </c>
      <c r="H267" s="45"/>
      <c r="J267" s="26" t="e">
        <f aca="false">LOOKUP(Журнал_образцов!F267,справочник!K$2:K666,справочник!L$2:L666)</f>
        <v>#N/A</v>
      </c>
      <c r="L267" s="27" t="e">
        <f aca="false">VLOOKUP(F267,справочник!K$1:M$250,3,1)</f>
        <v>#N/A</v>
      </c>
      <c r="M267" s="27" t="e">
        <f aca="false">LOOKUP(Журнал_образцов!$A267,Журнал_заявок!A$3:$A284,Журнал_заявок!J$3:J284)</f>
        <v>#N/A</v>
      </c>
      <c r="N267" s="27" t="e">
        <f aca="false">LOOKUP(Журнал_образцов!$A267,Журнал_заявок!$A$3:B284,Журнал_заявок!K$3:K284)</f>
        <v>#N/A</v>
      </c>
      <c r="U267" s="27" t="e">
        <f aca="false">LOOKUP(Журнал_образцов!$A267,Журнал_заявок!$A$3:$A284,Журнал_заявок!$D$3:$D284)</f>
        <v>#N/A</v>
      </c>
      <c r="V267" s="27" t="e">
        <f aca="false">LOOKUP(Журнал_образцов!$A267,Журнал_заявок!$A$3:$A3821,Журнал_заявок!$L$3:$L3821)</f>
        <v>#N/A</v>
      </c>
      <c r="W267" s="40" t="e">
        <f aca="false">CONCATENATE(G267,H267," ",IF(A267=A268,IF(F267=F268," ",F267),F267)," ",I267,J267,", ")</f>
        <v>#N/A</v>
      </c>
      <c r="X267" s="41" t="e">
        <f aca="false">W267&amp;IF(Журнал_образцов!A267=Журнал_образцов!A266,Журнал_образцов!X266,)</f>
        <v>#N/A</v>
      </c>
    </row>
    <row r="268" customFormat="false" ht="15" hidden="false" customHeight="false" outlineLevel="0" collapsed="false">
      <c r="A268" s="10"/>
      <c r="B268" s="24" t="n">
        <f aca="false">IF(Журнал_образцов!A268=Журнал_образцов!A267,Журнал_образцов!B267,0)+1</f>
        <v>264</v>
      </c>
      <c r="C268" s="25" t="str">
        <f aca="false">CONCATENATE(Журнал_образцов!A268,"-",TEXT(Журнал_образцов!B268,"00"))</f>
        <v>-264</v>
      </c>
      <c r="D268" s="26" t="e">
        <f aca="false">LOOKUP(Журнал_образцов!A268,Журнал_заявок!A$3:A285,Журнал_заявок!B$3:B285)</f>
        <v>#N/A</v>
      </c>
      <c r="E268" s="26" t="e">
        <f aca="false">LOOKUP(Журнал_образцов!A268,Журнал_заявок!$A$3:$A285,Журнал_заявок!H$3:H285)</f>
        <v>#N/A</v>
      </c>
      <c r="H268" s="45"/>
      <c r="J268" s="26" t="e">
        <f aca="false">LOOKUP(Журнал_образцов!F268,справочник!K$2:K667,справочник!L$2:L667)</f>
        <v>#N/A</v>
      </c>
      <c r="L268" s="27" t="e">
        <f aca="false">VLOOKUP(F268,справочник!K$1:M$250,3,1)</f>
        <v>#N/A</v>
      </c>
      <c r="M268" s="27" t="e">
        <f aca="false">LOOKUP(Журнал_образцов!$A268,Журнал_заявок!A$3:$A285,Журнал_заявок!J$3:J285)</f>
        <v>#N/A</v>
      </c>
      <c r="N268" s="27" t="e">
        <f aca="false">LOOKUP(Журнал_образцов!$A268,Журнал_заявок!$A$3:B285,Журнал_заявок!K$3:K285)</f>
        <v>#N/A</v>
      </c>
      <c r="U268" s="27" t="e">
        <f aca="false">LOOKUP(Журнал_образцов!$A268,Журнал_заявок!$A$3:$A285,Журнал_заявок!$D$3:$D285)</f>
        <v>#N/A</v>
      </c>
      <c r="V268" s="27" t="e">
        <f aca="false">LOOKUP(Журнал_образцов!$A268,Журнал_заявок!$A$3:$A3822,Журнал_заявок!$L$3:$L3822)</f>
        <v>#N/A</v>
      </c>
      <c r="W268" s="40" t="e">
        <f aca="false">CONCATENATE(G268,H268," ",IF(A268=A269,IF(F268=F269," ",F268),F268)," ",I268,J268,", ")</f>
        <v>#N/A</v>
      </c>
      <c r="X268" s="41" t="e">
        <f aca="false">W268&amp;IF(Журнал_образцов!A268=Журнал_образцов!A267,Журнал_образцов!X267,)</f>
        <v>#N/A</v>
      </c>
    </row>
    <row r="269" customFormat="false" ht="15" hidden="false" customHeight="false" outlineLevel="0" collapsed="false">
      <c r="A269" s="10"/>
      <c r="B269" s="24" t="n">
        <f aca="false">IF(Журнал_образцов!A269=Журнал_образцов!A268,Журнал_образцов!B268,0)+1</f>
        <v>265</v>
      </c>
      <c r="C269" s="25" t="str">
        <f aca="false">CONCATENATE(Журнал_образцов!A269,"-",TEXT(Журнал_образцов!B269,"00"))</f>
        <v>-265</v>
      </c>
      <c r="D269" s="26" t="e">
        <f aca="false">LOOKUP(Журнал_образцов!A269,Журнал_заявок!A$3:A286,Журнал_заявок!B$3:B286)</f>
        <v>#N/A</v>
      </c>
      <c r="E269" s="26" t="e">
        <f aca="false">LOOKUP(Журнал_образцов!A269,Журнал_заявок!$A$3:$A286,Журнал_заявок!H$3:H286)</f>
        <v>#N/A</v>
      </c>
      <c r="H269" s="45"/>
      <c r="J269" s="26" t="e">
        <f aca="false">LOOKUP(Журнал_образцов!F269,справочник!K$2:K668,справочник!L$2:L668)</f>
        <v>#N/A</v>
      </c>
      <c r="L269" s="27" t="e">
        <f aca="false">VLOOKUP(F269,справочник!K$1:M$250,3,1)</f>
        <v>#N/A</v>
      </c>
      <c r="M269" s="27" t="e">
        <f aca="false">LOOKUP(Журнал_образцов!$A269,Журнал_заявок!A$3:$A286,Журнал_заявок!J$3:J286)</f>
        <v>#N/A</v>
      </c>
      <c r="N269" s="27" t="e">
        <f aca="false">LOOKUP(Журнал_образцов!$A269,Журнал_заявок!$A$3:B286,Журнал_заявок!K$3:K286)</f>
        <v>#N/A</v>
      </c>
      <c r="U269" s="27" t="e">
        <f aca="false">LOOKUP(Журнал_образцов!$A269,Журнал_заявок!$A$3:$A286,Журнал_заявок!$D$3:$D286)</f>
        <v>#N/A</v>
      </c>
      <c r="V269" s="27" t="e">
        <f aca="false">LOOKUP(Журнал_образцов!$A269,Журнал_заявок!$A$3:$A3823,Журнал_заявок!$L$3:$L3823)</f>
        <v>#N/A</v>
      </c>
      <c r="W269" s="40" t="e">
        <f aca="false">CONCATENATE(G269,H269," ",IF(A269=A270,IF(F269=F270," ",F269),F269)," ",I269,J269,", ")</f>
        <v>#N/A</v>
      </c>
      <c r="X269" s="41" t="e">
        <f aca="false">W269&amp;IF(Журнал_образцов!A269=Журнал_образцов!A268,Журнал_образцов!X268,)</f>
        <v>#N/A</v>
      </c>
    </row>
    <row r="270" customFormat="false" ht="15" hidden="false" customHeight="false" outlineLevel="0" collapsed="false">
      <c r="A270" s="10"/>
      <c r="B270" s="24" t="n">
        <f aca="false">IF(Журнал_образцов!A270=Журнал_образцов!A269,Журнал_образцов!B269,0)+1</f>
        <v>266</v>
      </c>
      <c r="C270" s="25" t="str">
        <f aca="false">CONCATENATE(Журнал_образцов!A270,"-",TEXT(Журнал_образцов!B270,"00"))</f>
        <v>-266</v>
      </c>
      <c r="D270" s="26" t="e">
        <f aca="false">LOOKUP(Журнал_образцов!A270,Журнал_заявок!A$3:A287,Журнал_заявок!B$3:B287)</f>
        <v>#N/A</v>
      </c>
      <c r="E270" s="26" t="e">
        <f aca="false">LOOKUP(Журнал_образцов!A270,Журнал_заявок!$A$3:$A287,Журнал_заявок!H$3:H287)</f>
        <v>#N/A</v>
      </c>
      <c r="H270" s="45"/>
      <c r="J270" s="26" t="e">
        <f aca="false">LOOKUP(Журнал_образцов!F270,справочник!K$2:K669,справочник!L$2:L669)</f>
        <v>#N/A</v>
      </c>
      <c r="L270" s="27" t="e">
        <f aca="false">VLOOKUP(F270,справочник!K$1:M$250,3,1)</f>
        <v>#N/A</v>
      </c>
      <c r="M270" s="27" t="e">
        <f aca="false">LOOKUP(Журнал_образцов!$A270,Журнал_заявок!A$3:$A287,Журнал_заявок!J$3:J287)</f>
        <v>#N/A</v>
      </c>
      <c r="N270" s="27" t="e">
        <f aca="false">LOOKUP(Журнал_образцов!$A270,Журнал_заявок!$A$3:B287,Журнал_заявок!K$3:K287)</f>
        <v>#N/A</v>
      </c>
      <c r="U270" s="27" t="e">
        <f aca="false">LOOKUP(Журнал_образцов!$A270,Журнал_заявок!$A$3:$A287,Журнал_заявок!$D$3:$D287)</f>
        <v>#N/A</v>
      </c>
      <c r="V270" s="27" t="e">
        <f aca="false">LOOKUP(Журнал_образцов!$A270,Журнал_заявок!$A$3:$A3824,Журнал_заявок!$L$3:$L3824)</f>
        <v>#N/A</v>
      </c>
      <c r="W270" s="40" t="e">
        <f aca="false">CONCATENATE(G270,H270," ",IF(A270=A271,IF(F270=F271," ",F270),F270)," ",I270,J270,", ")</f>
        <v>#N/A</v>
      </c>
      <c r="X270" s="41" t="e">
        <f aca="false">W270&amp;IF(Журнал_образцов!A270=Журнал_образцов!A269,Журнал_образцов!X269,)</f>
        <v>#N/A</v>
      </c>
    </row>
    <row r="271" customFormat="false" ht="15" hidden="false" customHeight="false" outlineLevel="0" collapsed="false">
      <c r="A271" s="10"/>
      <c r="B271" s="24" t="n">
        <f aca="false">IF(Журнал_образцов!A271=Журнал_образцов!A270,Журнал_образцов!B270,0)+1</f>
        <v>267</v>
      </c>
      <c r="C271" s="25" t="str">
        <f aca="false">CONCATENATE(Журнал_образцов!A271,"-",TEXT(Журнал_образцов!B271,"00"))</f>
        <v>-267</v>
      </c>
      <c r="D271" s="26" t="e">
        <f aca="false">LOOKUP(Журнал_образцов!A271,Журнал_заявок!A$3:A288,Журнал_заявок!B$3:B288)</f>
        <v>#N/A</v>
      </c>
      <c r="E271" s="26" t="e">
        <f aca="false">LOOKUP(Журнал_образцов!A271,Журнал_заявок!$A$3:$A288,Журнал_заявок!H$3:H288)</f>
        <v>#N/A</v>
      </c>
      <c r="H271" s="45"/>
      <c r="J271" s="26" t="e">
        <f aca="false">LOOKUP(Журнал_образцов!F271,справочник!K$2:K670,справочник!L$2:L670)</f>
        <v>#N/A</v>
      </c>
      <c r="L271" s="27" t="e">
        <f aca="false">VLOOKUP(F271,справочник!K$1:M$250,3,1)</f>
        <v>#N/A</v>
      </c>
      <c r="M271" s="27" t="e">
        <f aca="false">LOOKUP(Журнал_образцов!$A271,Журнал_заявок!A$3:$A288,Журнал_заявок!J$3:J288)</f>
        <v>#N/A</v>
      </c>
      <c r="N271" s="27" t="e">
        <f aca="false">LOOKUP(Журнал_образцов!$A271,Журнал_заявок!$A$3:B288,Журнал_заявок!K$3:K288)</f>
        <v>#N/A</v>
      </c>
      <c r="U271" s="27" t="e">
        <f aca="false">LOOKUP(Журнал_образцов!$A271,Журнал_заявок!$A$3:$A288,Журнал_заявок!$D$3:$D288)</f>
        <v>#N/A</v>
      </c>
      <c r="V271" s="27" t="e">
        <f aca="false">LOOKUP(Журнал_образцов!$A271,Журнал_заявок!$A$3:$A3825,Журнал_заявок!$L$3:$L3825)</f>
        <v>#N/A</v>
      </c>
      <c r="W271" s="40" t="e">
        <f aca="false">CONCATENATE(G271,H271," ",IF(A271=A272,IF(F271=F272," ",F271),F271)," ",I271,J271,", ")</f>
        <v>#N/A</v>
      </c>
      <c r="X271" s="41" t="e">
        <f aca="false">W271&amp;IF(Журнал_образцов!A271=Журнал_образцов!A270,Журнал_образцов!X270,)</f>
        <v>#N/A</v>
      </c>
    </row>
    <row r="272" customFormat="false" ht="15" hidden="false" customHeight="false" outlineLevel="0" collapsed="false">
      <c r="A272" s="10"/>
      <c r="B272" s="24" t="n">
        <f aca="false">IF(Журнал_образцов!A272=Журнал_образцов!A271,Журнал_образцов!B271,0)+1</f>
        <v>268</v>
      </c>
      <c r="C272" s="25" t="str">
        <f aca="false">CONCATENATE(Журнал_образцов!A272,"-",TEXT(Журнал_образцов!B272,"00"))</f>
        <v>-268</v>
      </c>
      <c r="D272" s="26" t="e">
        <f aca="false">LOOKUP(Журнал_образцов!A272,Журнал_заявок!A$3:A289,Журнал_заявок!B$3:B289)</f>
        <v>#N/A</v>
      </c>
      <c r="E272" s="26" t="e">
        <f aca="false">LOOKUP(Журнал_образцов!A272,Журнал_заявок!$A$3:$A289,Журнал_заявок!H$3:H289)</f>
        <v>#N/A</v>
      </c>
      <c r="H272" s="45"/>
      <c r="J272" s="26" t="e">
        <f aca="false">LOOKUP(Журнал_образцов!F272,справочник!K$2:K671,справочник!L$2:L671)</f>
        <v>#N/A</v>
      </c>
      <c r="L272" s="27" t="e">
        <f aca="false">VLOOKUP(F272,справочник!K$1:M$250,3,1)</f>
        <v>#N/A</v>
      </c>
      <c r="M272" s="27" t="e">
        <f aca="false">LOOKUP(Журнал_образцов!$A272,Журнал_заявок!A$3:$A289,Журнал_заявок!J$3:J289)</f>
        <v>#N/A</v>
      </c>
      <c r="N272" s="27" t="e">
        <f aca="false">LOOKUP(Журнал_образцов!$A272,Журнал_заявок!$A$3:B289,Журнал_заявок!K$3:K289)</f>
        <v>#N/A</v>
      </c>
      <c r="U272" s="27" t="e">
        <f aca="false">LOOKUP(Журнал_образцов!$A272,Журнал_заявок!$A$3:$A289,Журнал_заявок!$D$3:$D289)</f>
        <v>#N/A</v>
      </c>
      <c r="V272" s="27" t="e">
        <f aca="false">LOOKUP(Журнал_образцов!$A272,Журнал_заявок!$A$3:$A3826,Журнал_заявок!$L$3:$L3826)</f>
        <v>#N/A</v>
      </c>
      <c r="W272" s="40" t="e">
        <f aca="false">CONCATENATE(G272,H272," ",IF(A272=A273,IF(F272=F273," ",F272),F272)," ",I272,J272,", ")</f>
        <v>#N/A</v>
      </c>
      <c r="X272" s="41" t="e">
        <f aca="false">W272&amp;IF(Журнал_образцов!A272=Журнал_образцов!A271,Журнал_образцов!X271,)</f>
        <v>#N/A</v>
      </c>
    </row>
    <row r="273" customFormat="false" ht="15" hidden="false" customHeight="false" outlineLevel="0" collapsed="false">
      <c r="A273" s="10"/>
      <c r="B273" s="24" t="n">
        <f aca="false">IF(Журнал_образцов!A273=Журнал_образцов!A272,Журнал_образцов!B272,0)+1</f>
        <v>269</v>
      </c>
      <c r="C273" s="25" t="str">
        <f aca="false">CONCATENATE(Журнал_образцов!A273,"-",TEXT(Журнал_образцов!B273,"00"))</f>
        <v>-269</v>
      </c>
      <c r="D273" s="26" t="e">
        <f aca="false">LOOKUP(Журнал_образцов!A273,Журнал_заявок!A$3:A290,Журнал_заявок!B$3:B290)</f>
        <v>#N/A</v>
      </c>
      <c r="E273" s="26" t="e">
        <f aca="false">LOOKUP(Журнал_образцов!A273,Журнал_заявок!$A$3:$A290,Журнал_заявок!H$3:H290)</f>
        <v>#N/A</v>
      </c>
      <c r="H273" s="45"/>
      <c r="J273" s="26" t="e">
        <f aca="false">LOOKUP(Журнал_образцов!F273,справочник!K$2:K672,справочник!L$2:L672)</f>
        <v>#N/A</v>
      </c>
      <c r="L273" s="27" t="e">
        <f aca="false">VLOOKUP(F273,справочник!K$1:M$250,3,1)</f>
        <v>#N/A</v>
      </c>
      <c r="M273" s="27" t="e">
        <f aca="false">LOOKUP(Журнал_образцов!$A273,Журнал_заявок!A$3:$A290,Журнал_заявок!J$3:J290)</f>
        <v>#N/A</v>
      </c>
      <c r="N273" s="27" t="e">
        <f aca="false">LOOKUP(Журнал_образцов!$A273,Журнал_заявок!$A$3:B290,Журнал_заявок!K$3:K290)</f>
        <v>#N/A</v>
      </c>
      <c r="U273" s="27" t="e">
        <f aca="false">LOOKUP(Журнал_образцов!$A273,Журнал_заявок!$A$3:$A290,Журнал_заявок!$D$3:$D290)</f>
        <v>#N/A</v>
      </c>
      <c r="V273" s="27" t="e">
        <f aca="false">LOOKUP(Журнал_образцов!$A273,Журнал_заявок!$A$3:$A3827,Журнал_заявок!$L$3:$L3827)</f>
        <v>#N/A</v>
      </c>
      <c r="W273" s="40" t="e">
        <f aca="false">CONCATENATE(G273,H273," ",IF(A273=A274,IF(F273=F274," ",F273),F273)," ",I273,J273,", ")</f>
        <v>#N/A</v>
      </c>
      <c r="X273" s="41" t="e">
        <f aca="false">W273&amp;IF(Журнал_образцов!A273=Журнал_образцов!A272,Журнал_образцов!X272,)</f>
        <v>#N/A</v>
      </c>
    </row>
    <row r="274" customFormat="false" ht="15" hidden="false" customHeight="false" outlineLevel="0" collapsed="false">
      <c r="A274" s="10"/>
      <c r="B274" s="24" t="n">
        <f aca="false">IF(Журнал_образцов!A274=Журнал_образцов!A273,Журнал_образцов!B273,0)+1</f>
        <v>270</v>
      </c>
      <c r="C274" s="25" t="str">
        <f aca="false">CONCATENATE(Журнал_образцов!A274,"-",TEXT(Журнал_образцов!B274,"00"))</f>
        <v>-270</v>
      </c>
      <c r="D274" s="26" t="e">
        <f aca="false">LOOKUP(Журнал_образцов!A274,Журнал_заявок!A$3:A291,Журнал_заявок!B$3:B291)</f>
        <v>#N/A</v>
      </c>
      <c r="E274" s="26" t="e">
        <f aca="false">LOOKUP(Журнал_образцов!A274,Журнал_заявок!$A$3:$A291,Журнал_заявок!H$3:H291)</f>
        <v>#N/A</v>
      </c>
      <c r="H274" s="45"/>
      <c r="J274" s="26" t="e">
        <f aca="false">LOOKUP(Журнал_образцов!F274,справочник!K$2:K673,справочник!L$2:L673)</f>
        <v>#N/A</v>
      </c>
      <c r="L274" s="27" t="e">
        <f aca="false">VLOOKUP(F274,справочник!K$1:M$250,3,1)</f>
        <v>#N/A</v>
      </c>
      <c r="M274" s="27" t="e">
        <f aca="false">LOOKUP(Журнал_образцов!$A274,Журнал_заявок!A$3:$A291,Журнал_заявок!J$3:J291)</f>
        <v>#N/A</v>
      </c>
      <c r="N274" s="27" t="e">
        <f aca="false">LOOKUP(Журнал_образцов!$A274,Журнал_заявок!$A$3:B291,Журнал_заявок!K$3:K291)</f>
        <v>#N/A</v>
      </c>
      <c r="U274" s="27" t="e">
        <f aca="false">LOOKUP(Журнал_образцов!$A274,Журнал_заявок!$A$3:$A291,Журнал_заявок!$D$3:$D291)</f>
        <v>#N/A</v>
      </c>
      <c r="V274" s="27" t="e">
        <f aca="false">LOOKUP(Журнал_образцов!$A274,Журнал_заявок!$A$3:$A3828,Журнал_заявок!$L$3:$L3828)</f>
        <v>#N/A</v>
      </c>
      <c r="W274" s="40" t="e">
        <f aca="false">CONCATENATE(G274,H274," ",IF(A274=A275,IF(F274=F275," ",F274),F274)," ",I274,J274,", ")</f>
        <v>#N/A</v>
      </c>
      <c r="X274" s="41" t="e">
        <f aca="false">W274&amp;IF(Журнал_образцов!A274=Журнал_образцов!A273,Журнал_образцов!X273,)</f>
        <v>#N/A</v>
      </c>
    </row>
    <row r="275" customFormat="false" ht="15" hidden="false" customHeight="false" outlineLevel="0" collapsed="false">
      <c r="A275" s="10"/>
      <c r="B275" s="24" t="n">
        <f aca="false">IF(Журнал_образцов!A275=Журнал_образцов!A274,Журнал_образцов!B274,0)+1</f>
        <v>271</v>
      </c>
      <c r="C275" s="25" t="str">
        <f aca="false">CONCATENATE(Журнал_образцов!A275,"-",TEXT(Журнал_образцов!B275,"00"))</f>
        <v>-271</v>
      </c>
      <c r="D275" s="26" t="e">
        <f aca="false">LOOKUP(Журнал_образцов!A275,Журнал_заявок!A$3:A292,Журнал_заявок!B$3:B292)</f>
        <v>#N/A</v>
      </c>
      <c r="E275" s="26" t="e">
        <f aca="false">LOOKUP(Журнал_образцов!A275,Журнал_заявок!$A$3:$A292,Журнал_заявок!H$3:H292)</f>
        <v>#N/A</v>
      </c>
      <c r="H275" s="45"/>
      <c r="J275" s="26" t="e">
        <f aca="false">LOOKUP(Журнал_образцов!F275,справочник!K$2:K674,справочник!L$2:L674)</f>
        <v>#N/A</v>
      </c>
      <c r="L275" s="27" t="e">
        <f aca="false">VLOOKUP(F275,справочник!K$1:M$250,3,1)</f>
        <v>#N/A</v>
      </c>
      <c r="M275" s="27" t="e">
        <f aca="false">LOOKUP(Журнал_образцов!$A275,Журнал_заявок!A$3:$A292,Журнал_заявок!J$3:J292)</f>
        <v>#N/A</v>
      </c>
      <c r="N275" s="27" t="e">
        <f aca="false">LOOKUP(Журнал_образцов!$A275,Журнал_заявок!$A$3:B292,Журнал_заявок!K$3:K292)</f>
        <v>#N/A</v>
      </c>
      <c r="U275" s="27" t="e">
        <f aca="false">LOOKUP(Журнал_образцов!$A275,Журнал_заявок!$A$3:$A292,Журнал_заявок!$D$3:$D292)</f>
        <v>#N/A</v>
      </c>
      <c r="V275" s="27" t="e">
        <f aca="false">LOOKUP(Журнал_образцов!$A275,Журнал_заявок!$A$3:$A3829,Журнал_заявок!$L$3:$L3829)</f>
        <v>#N/A</v>
      </c>
      <c r="W275" s="40" t="e">
        <f aca="false">CONCATENATE(G275,H275," ",IF(A275=A276,IF(F275=F276," ",F275),F275)," ",I275,J275,", ")</f>
        <v>#N/A</v>
      </c>
      <c r="X275" s="41" t="e">
        <f aca="false">W275&amp;IF(Журнал_образцов!A275=Журнал_образцов!A274,Журнал_образцов!X274,)</f>
        <v>#N/A</v>
      </c>
    </row>
    <row r="276" customFormat="false" ht="15" hidden="false" customHeight="false" outlineLevel="0" collapsed="false">
      <c r="A276" s="10"/>
      <c r="B276" s="24" t="n">
        <f aca="false">IF(Журнал_образцов!A276=Журнал_образцов!A275,Журнал_образцов!B275,0)+1</f>
        <v>272</v>
      </c>
      <c r="C276" s="25" t="str">
        <f aca="false">CONCATENATE(Журнал_образцов!A276,"-",TEXT(Журнал_образцов!B276,"00"))</f>
        <v>-272</v>
      </c>
      <c r="D276" s="26" t="e">
        <f aca="false">LOOKUP(Журнал_образцов!A276,Журнал_заявок!A$3:A293,Журнал_заявок!B$3:B293)</f>
        <v>#N/A</v>
      </c>
      <c r="E276" s="26" t="e">
        <f aca="false">LOOKUP(Журнал_образцов!A276,Журнал_заявок!$A$3:$A293,Журнал_заявок!H$3:H293)</f>
        <v>#N/A</v>
      </c>
      <c r="H276" s="45"/>
      <c r="J276" s="26" t="e">
        <f aca="false">LOOKUP(Журнал_образцов!F276,справочник!K$2:K675,справочник!L$2:L675)</f>
        <v>#N/A</v>
      </c>
      <c r="L276" s="27" t="e">
        <f aca="false">VLOOKUP(F276,справочник!K$1:M$250,3,1)</f>
        <v>#N/A</v>
      </c>
      <c r="M276" s="27" t="e">
        <f aca="false">LOOKUP(Журнал_образцов!$A276,Журнал_заявок!A$3:$A293,Журнал_заявок!J$3:J293)</f>
        <v>#N/A</v>
      </c>
      <c r="N276" s="27" t="e">
        <f aca="false">LOOKUP(Журнал_образцов!$A276,Журнал_заявок!$A$3:B293,Журнал_заявок!K$3:K293)</f>
        <v>#N/A</v>
      </c>
      <c r="U276" s="27" t="e">
        <f aca="false">LOOKUP(Журнал_образцов!$A276,Журнал_заявок!$A$3:$A293,Журнал_заявок!$D$3:$D293)</f>
        <v>#N/A</v>
      </c>
      <c r="V276" s="27" t="e">
        <f aca="false">LOOKUP(Журнал_образцов!$A276,Журнал_заявок!$A$3:$A3830,Журнал_заявок!$L$3:$L3830)</f>
        <v>#N/A</v>
      </c>
      <c r="W276" s="40" t="e">
        <f aca="false">CONCATENATE(G276,H276," ",IF(A276=A277,IF(F276=F277," ",F276),F276)," ",I276,J276,", ")</f>
        <v>#N/A</v>
      </c>
      <c r="X276" s="41" t="e">
        <f aca="false">W276&amp;IF(Журнал_образцов!A276=Журнал_образцов!A275,Журнал_образцов!X275,)</f>
        <v>#N/A</v>
      </c>
    </row>
    <row r="277" customFormat="false" ht="15" hidden="false" customHeight="false" outlineLevel="0" collapsed="false">
      <c r="A277" s="10"/>
      <c r="B277" s="24" t="n">
        <f aca="false">IF(Журнал_образцов!A277=Журнал_образцов!A276,Журнал_образцов!B276,0)+1</f>
        <v>273</v>
      </c>
      <c r="C277" s="25" t="str">
        <f aca="false">CONCATENATE(Журнал_образцов!A277,"-",TEXT(Журнал_образцов!B277,"00"))</f>
        <v>-273</v>
      </c>
      <c r="D277" s="26" t="e">
        <f aca="false">LOOKUP(Журнал_образцов!A277,Журнал_заявок!A$3:A294,Журнал_заявок!B$3:B294)</f>
        <v>#N/A</v>
      </c>
      <c r="E277" s="26" t="e">
        <f aca="false">LOOKUP(Журнал_образцов!A277,Журнал_заявок!$A$3:$A294,Журнал_заявок!H$3:H294)</f>
        <v>#N/A</v>
      </c>
      <c r="H277" s="45"/>
      <c r="J277" s="26" t="e">
        <f aca="false">LOOKUP(Журнал_образцов!F277,справочник!K$2:K676,справочник!L$2:L676)</f>
        <v>#N/A</v>
      </c>
      <c r="L277" s="27" t="e">
        <f aca="false">VLOOKUP(F277,справочник!K$1:M$250,3,1)</f>
        <v>#N/A</v>
      </c>
      <c r="M277" s="27" t="e">
        <f aca="false">LOOKUP(Журнал_образцов!$A277,Журнал_заявок!A$3:$A294,Журнал_заявок!J$3:J294)</f>
        <v>#N/A</v>
      </c>
      <c r="N277" s="27" t="e">
        <f aca="false">LOOKUP(Журнал_образцов!$A277,Журнал_заявок!$A$3:B294,Журнал_заявок!K$3:K294)</f>
        <v>#N/A</v>
      </c>
      <c r="U277" s="27" t="e">
        <f aca="false">LOOKUP(Журнал_образцов!$A277,Журнал_заявок!$A$3:$A294,Журнал_заявок!$D$3:$D294)</f>
        <v>#N/A</v>
      </c>
      <c r="V277" s="27" t="e">
        <f aca="false">LOOKUP(Журнал_образцов!$A277,Журнал_заявок!$A$3:$A3831,Журнал_заявок!$L$3:$L3831)</f>
        <v>#N/A</v>
      </c>
      <c r="W277" s="40" t="e">
        <f aca="false">CONCATENATE(G277,H277," ",IF(A277=A278,IF(F277=F278," ",F277),F277)," ",I277,J277,", ")</f>
        <v>#N/A</v>
      </c>
      <c r="X277" s="41" t="e">
        <f aca="false">W277&amp;IF(Журнал_образцов!A277=Журнал_образцов!A276,Журнал_образцов!X276,)</f>
        <v>#N/A</v>
      </c>
    </row>
    <row r="278" customFormat="false" ht="15" hidden="false" customHeight="false" outlineLevel="0" collapsed="false">
      <c r="A278" s="10"/>
      <c r="B278" s="24" t="n">
        <f aca="false">IF(Журнал_образцов!A278=Журнал_образцов!A277,Журнал_образцов!B277,0)+1</f>
        <v>274</v>
      </c>
      <c r="C278" s="25" t="str">
        <f aca="false">CONCATENATE(Журнал_образцов!A278,"-",TEXT(Журнал_образцов!B278,"00"))</f>
        <v>-274</v>
      </c>
      <c r="D278" s="26" t="e">
        <f aca="false">LOOKUP(Журнал_образцов!A278,Журнал_заявок!A$3:A295,Журнал_заявок!B$3:B295)</f>
        <v>#N/A</v>
      </c>
      <c r="E278" s="26" t="e">
        <f aca="false">LOOKUP(Журнал_образцов!A278,Журнал_заявок!$A$3:$A295,Журнал_заявок!H$3:H295)</f>
        <v>#N/A</v>
      </c>
      <c r="H278" s="45"/>
      <c r="J278" s="26" t="e">
        <f aca="false">LOOKUP(Журнал_образцов!F278,справочник!K$2:K677,справочник!L$2:L677)</f>
        <v>#N/A</v>
      </c>
      <c r="L278" s="27" t="e">
        <f aca="false">VLOOKUP(F278,справочник!K$1:M$250,3,1)</f>
        <v>#N/A</v>
      </c>
      <c r="M278" s="27" t="e">
        <f aca="false">LOOKUP(Журнал_образцов!$A278,Журнал_заявок!A$3:$A295,Журнал_заявок!J$3:J295)</f>
        <v>#N/A</v>
      </c>
      <c r="N278" s="27" t="e">
        <f aca="false">LOOKUP(Журнал_образцов!$A278,Журнал_заявок!$A$3:B295,Журнал_заявок!K$3:K295)</f>
        <v>#N/A</v>
      </c>
      <c r="U278" s="27" t="e">
        <f aca="false">LOOKUP(Журнал_образцов!$A278,Журнал_заявок!$A$3:$A295,Журнал_заявок!$D$3:$D295)</f>
        <v>#N/A</v>
      </c>
      <c r="V278" s="27" t="e">
        <f aca="false">LOOKUP(Журнал_образцов!$A278,Журнал_заявок!$A$3:$A3832,Журнал_заявок!$L$3:$L3832)</f>
        <v>#N/A</v>
      </c>
      <c r="W278" s="40" t="e">
        <f aca="false">CONCATENATE(G278,H278," ",IF(A278=A279,IF(F278=F279," ",F278),F278)," ",I278,J278,", ")</f>
        <v>#N/A</v>
      </c>
      <c r="X278" s="41" t="e">
        <f aca="false">W278&amp;IF(Журнал_образцов!A278=Журнал_образцов!A277,Журнал_образцов!X277,)</f>
        <v>#N/A</v>
      </c>
    </row>
    <row r="279" customFormat="false" ht="15" hidden="false" customHeight="false" outlineLevel="0" collapsed="false">
      <c r="A279" s="10"/>
      <c r="B279" s="24" t="n">
        <f aca="false">IF(Журнал_образцов!A279=Журнал_образцов!A278,Журнал_образцов!B278,0)+1</f>
        <v>275</v>
      </c>
      <c r="C279" s="25" t="str">
        <f aca="false">CONCATENATE(Журнал_образцов!A279,"-",TEXT(Журнал_образцов!B279,"00"))</f>
        <v>-275</v>
      </c>
      <c r="D279" s="26" t="e">
        <f aca="false">LOOKUP(Журнал_образцов!A279,Журнал_заявок!A$3:A296,Журнал_заявок!B$3:B296)</f>
        <v>#N/A</v>
      </c>
      <c r="E279" s="26" t="e">
        <f aca="false">LOOKUP(Журнал_образцов!A279,Журнал_заявок!$A$3:$A296,Журнал_заявок!H$3:H296)</f>
        <v>#N/A</v>
      </c>
      <c r="J279" s="26" t="e">
        <f aca="false">LOOKUP(Журнал_образцов!F279,справочник!K$2:K678,справочник!L$2:L678)</f>
        <v>#N/A</v>
      </c>
      <c r="L279" s="27" t="e">
        <f aca="false">VLOOKUP(F279,справочник!K$1:M$250,3,1)</f>
        <v>#N/A</v>
      </c>
      <c r="M279" s="27" t="e">
        <f aca="false">LOOKUP(Журнал_образцов!$A279,Журнал_заявок!A$3:$A296,Журнал_заявок!J$3:J296)</f>
        <v>#N/A</v>
      </c>
      <c r="N279" s="27" t="e">
        <f aca="false">LOOKUP(Журнал_образцов!$A279,Журнал_заявок!$A$3:B296,Журнал_заявок!K$3:K296)</f>
        <v>#N/A</v>
      </c>
      <c r="U279" s="27" t="e">
        <f aca="false">LOOKUP(Журнал_образцов!$A279,Журнал_заявок!$A$3:$A296,Журнал_заявок!$D$3:$D296)</f>
        <v>#N/A</v>
      </c>
      <c r="V279" s="27" t="e">
        <f aca="false">LOOKUP(Журнал_образцов!$A279,Журнал_заявок!$A$3:$A3833,Журнал_заявок!$L$3:$L3833)</f>
        <v>#N/A</v>
      </c>
      <c r="W279" s="40" t="e">
        <f aca="false">CONCATENATE(G279,H279," ",IF(A279=A280,IF(F279=F280," ",F279),F279)," ",I279,J279,", ")</f>
        <v>#N/A</v>
      </c>
      <c r="X279" s="41" t="e">
        <f aca="false">W279&amp;IF(Журнал_образцов!A279=Журнал_образцов!A278,Журнал_образцов!X278,)</f>
        <v>#N/A</v>
      </c>
    </row>
    <row r="280" customFormat="false" ht="15" hidden="false" customHeight="false" outlineLevel="0" collapsed="false">
      <c r="A280" s="10"/>
      <c r="B280" s="24" t="n">
        <f aca="false">IF(Журнал_образцов!A280=Журнал_образцов!A279,Журнал_образцов!B279,0)+1</f>
        <v>276</v>
      </c>
      <c r="C280" s="25" t="str">
        <f aca="false">CONCATENATE(Журнал_образцов!A280,"-",TEXT(Журнал_образцов!B280,"00"))</f>
        <v>-276</v>
      </c>
      <c r="D280" s="26" t="e">
        <f aca="false">LOOKUP(Журнал_образцов!A280,Журнал_заявок!A$3:A297,Журнал_заявок!B$3:B297)</f>
        <v>#N/A</v>
      </c>
      <c r="E280" s="26" t="e">
        <f aca="false">LOOKUP(Журнал_образцов!A280,Журнал_заявок!$A$3:$A297,Журнал_заявок!H$3:H297)</f>
        <v>#N/A</v>
      </c>
      <c r="J280" s="26" t="e">
        <f aca="false">LOOKUP(Журнал_образцов!F280,справочник!K$2:K679,справочник!L$2:L679)</f>
        <v>#N/A</v>
      </c>
      <c r="L280" s="27" t="e">
        <f aca="false">VLOOKUP(F280,справочник!K$1:M$250,3,1)</f>
        <v>#N/A</v>
      </c>
      <c r="M280" s="27" t="e">
        <f aca="false">LOOKUP(Журнал_образцов!$A280,Журнал_заявок!A$3:$A297,Журнал_заявок!J$3:J297)</f>
        <v>#N/A</v>
      </c>
      <c r="N280" s="27" t="e">
        <f aca="false">LOOKUP(Журнал_образцов!$A280,Журнал_заявок!$A$3:B297,Журнал_заявок!K$3:K297)</f>
        <v>#N/A</v>
      </c>
      <c r="U280" s="27" t="e">
        <f aca="false">LOOKUP(Журнал_образцов!$A280,Журнал_заявок!$A$3:$A297,Журнал_заявок!$D$3:$D297)</f>
        <v>#N/A</v>
      </c>
      <c r="V280" s="27" t="e">
        <f aca="false">LOOKUP(Журнал_образцов!$A280,Журнал_заявок!$A$3:$A3834,Журнал_заявок!$L$3:$L3834)</f>
        <v>#N/A</v>
      </c>
      <c r="W280" s="40" t="e">
        <f aca="false">CONCATENATE(G280,H280," ",IF(A280=A281,IF(F280=F281," ",F280),F280)," ",I280,J280,", ")</f>
        <v>#N/A</v>
      </c>
      <c r="X280" s="41" t="e">
        <f aca="false">W280&amp;IF(Журнал_образцов!A280=Журнал_образцов!A279,Журнал_образцов!X279,)</f>
        <v>#N/A</v>
      </c>
    </row>
    <row r="281" customFormat="false" ht="15" hidden="false" customHeight="false" outlineLevel="0" collapsed="false">
      <c r="A281" s="10"/>
      <c r="B281" s="24" t="n">
        <f aca="false">IF(Журнал_образцов!A281=Журнал_образцов!A280,Журнал_образцов!B280,0)+1</f>
        <v>277</v>
      </c>
      <c r="C281" s="25" t="str">
        <f aca="false">CONCATENATE(Журнал_образцов!A281,"-",TEXT(Журнал_образцов!B281,"00"))</f>
        <v>-277</v>
      </c>
      <c r="D281" s="26" t="e">
        <f aca="false">LOOKUP(Журнал_образцов!A281,Журнал_заявок!A$3:A298,Журнал_заявок!B$3:B298)</f>
        <v>#N/A</v>
      </c>
      <c r="E281" s="26" t="e">
        <f aca="false">LOOKUP(Журнал_образцов!A281,Журнал_заявок!$A$3:$A298,Журнал_заявок!H$3:H298)</f>
        <v>#N/A</v>
      </c>
      <c r="J281" s="26" t="e">
        <f aca="false">LOOKUP(Журнал_образцов!F281,справочник!K$2:K680,справочник!L$2:L680)</f>
        <v>#N/A</v>
      </c>
      <c r="L281" s="27" t="e">
        <f aca="false">VLOOKUP(F281,справочник!K$1:M$250,3,1)</f>
        <v>#N/A</v>
      </c>
      <c r="M281" s="27" t="e">
        <f aca="false">LOOKUP(Журнал_образцов!$A281,Журнал_заявок!A$3:$A298,Журнал_заявок!J$3:J298)</f>
        <v>#N/A</v>
      </c>
      <c r="N281" s="27" t="e">
        <f aca="false">LOOKUP(Журнал_образцов!$A281,Журнал_заявок!$A$3:B298,Журнал_заявок!K$3:K298)</f>
        <v>#N/A</v>
      </c>
      <c r="U281" s="27" t="e">
        <f aca="false">LOOKUP(Журнал_образцов!$A281,Журнал_заявок!$A$3:$A298,Журнал_заявок!$D$3:$D298)</f>
        <v>#N/A</v>
      </c>
      <c r="V281" s="27" t="e">
        <f aca="false">LOOKUP(Журнал_образцов!$A281,Журнал_заявок!$A$3:$A3835,Журнал_заявок!$L$3:$L3835)</f>
        <v>#N/A</v>
      </c>
      <c r="W281" s="40" t="e">
        <f aca="false">CONCATENATE(G281,H281," ",IF(A281=A282,IF(F281=F282," ",F281),F281)," ",I281,J281,", ")</f>
        <v>#N/A</v>
      </c>
      <c r="X281" s="41" t="e">
        <f aca="false">W281&amp;IF(Журнал_образцов!A281=Журнал_образцов!A280,Журнал_образцов!X280,)</f>
        <v>#N/A</v>
      </c>
    </row>
    <row r="282" customFormat="false" ht="15" hidden="false" customHeight="false" outlineLevel="0" collapsed="false">
      <c r="A282" s="10"/>
      <c r="B282" s="24" t="n">
        <f aca="false">IF(Журнал_образцов!A282=Журнал_образцов!A281,Журнал_образцов!B281,0)+1</f>
        <v>278</v>
      </c>
      <c r="C282" s="25" t="str">
        <f aca="false">CONCATENATE(Журнал_образцов!A282,"-",TEXT(Журнал_образцов!B282,"00"))</f>
        <v>-278</v>
      </c>
      <c r="D282" s="26" t="e">
        <f aca="false">LOOKUP(Журнал_образцов!A282,Журнал_заявок!A$3:A299,Журнал_заявок!B$3:B299)</f>
        <v>#N/A</v>
      </c>
      <c r="E282" s="26" t="e">
        <f aca="false">LOOKUP(Журнал_образцов!A282,Журнал_заявок!$A$3:$A299,Журнал_заявок!H$3:H299)</f>
        <v>#N/A</v>
      </c>
      <c r="J282" s="26" t="e">
        <f aca="false">LOOKUP(Журнал_образцов!F282,справочник!K$2:K681,справочник!L$2:L681)</f>
        <v>#N/A</v>
      </c>
      <c r="L282" s="27" t="e">
        <f aca="false">VLOOKUP(F282,справочник!K$1:M$250,3,1)</f>
        <v>#N/A</v>
      </c>
      <c r="M282" s="27" t="e">
        <f aca="false">LOOKUP(Журнал_образцов!$A282,Журнал_заявок!A$3:$A299,Журнал_заявок!J$3:J299)</f>
        <v>#N/A</v>
      </c>
      <c r="N282" s="27" t="e">
        <f aca="false">LOOKUP(Журнал_образцов!$A282,Журнал_заявок!$A$3:B299,Журнал_заявок!K$3:K299)</f>
        <v>#N/A</v>
      </c>
      <c r="U282" s="27" t="e">
        <f aca="false">LOOKUP(Журнал_образцов!$A282,Журнал_заявок!$A$3:$A299,Журнал_заявок!$D$3:$D299)</f>
        <v>#N/A</v>
      </c>
      <c r="V282" s="27" t="e">
        <f aca="false">LOOKUP(Журнал_образцов!$A282,Журнал_заявок!$A$3:$A3836,Журнал_заявок!$L$3:$L3836)</f>
        <v>#N/A</v>
      </c>
      <c r="W282" s="40" t="e">
        <f aca="false">CONCATENATE(G282,H282," ",IF(A282=A283,IF(F282=F283," ",F282),F282)," ",I282,J282,", ")</f>
        <v>#N/A</v>
      </c>
      <c r="X282" s="41" t="e">
        <f aca="false">W282&amp;IF(Журнал_образцов!A282=Журнал_образцов!A281,Журнал_образцов!X281,)</f>
        <v>#N/A</v>
      </c>
    </row>
    <row r="283" customFormat="false" ht="15" hidden="false" customHeight="false" outlineLevel="0" collapsed="false">
      <c r="A283" s="10"/>
      <c r="B283" s="24" t="n">
        <f aca="false">IF(Журнал_образцов!A283=Журнал_образцов!A282,Журнал_образцов!B282,0)+1</f>
        <v>279</v>
      </c>
      <c r="C283" s="25" t="str">
        <f aca="false">CONCATENATE(Журнал_образцов!A283,"-",TEXT(Журнал_образцов!B283,"00"))</f>
        <v>-279</v>
      </c>
      <c r="D283" s="26" t="e">
        <f aca="false">LOOKUP(Журнал_образцов!A283,Журнал_заявок!A$3:A300,Журнал_заявок!B$3:B300)</f>
        <v>#N/A</v>
      </c>
      <c r="E283" s="26" t="e">
        <f aca="false">LOOKUP(Журнал_образцов!A283,Журнал_заявок!$A$3:$A300,Журнал_заявок!H$3:H300)</f>
        <v>#N/A</v>
      </c>
      <c r="J283" s="26" t="e">
        <f aca="false">LOOKUP(Журнал_образцов!F283,справочник!K$2:K682,справочник!L$2:L682)</f>
        <v>#N/A</v>
      </c>
      <c r="L283" s="27" t="e">
        <f aca="false">VLOOKUP(F283,справочник!K$1:M$250,3,1)</f>
        <v>#N/A</v>
      </c>
      <c r="M283" s="27" t="e">
        <f aca="false">LOOKUP(Журнал_образцов!$A283,Журнал_заявок!A$3:$A300,Журнал_заявок!J$3:J300)</f>
        <v>#N/A</v>
      </c>
      <c r="N283" s="27" t="e">
        <f aca="false">LOOKUP(Журнал_образцов!$A283,Журнал_заявок!$A$3:B300,Журнал_заявок!K$3:K300)</f>
        <v>#N/A</v>
      </c>
      <c r="U283" s="27" t="e">
        <f aca="false">LOOKUP(Журнал_образцов!$A283,Журнал_заявок!$A$3:$A300,Журнал_заявок!$D$3:$D300)</f>
        <v>#N/A</v>
      </c>
      <c r="V283" s="27" t="e">
        <f aca="false">LOOKUP(Журнал_образцов!$A283,Журнал_заявок!$A$3:$A3837,Журнал_заявок!$L$3:$L3837)</f>
        <v>#N/A</v>
      </c>
      <c r="W283" s="40" t="e">
        <f aca="false">CONCATENATE(G283,H283," ",IF(A283=A284,IF(F283=F284," ",F283),F283)," ",I283,J283,", ")</f>
        <v>#N/A</v>
      </c>
      <c r="X283" s="41" t="e">
        <f aca="false">W283&amp;IF(Журнал_образцов!A283=Журнал_образцов!A282,Журнал_образцов!X282,)</f>
        <v>#N/A</v>
      </c>
    </row>
    <row r="284" customFormat="false" ht="15" hidden="false" customHeight="false" outlineLevel="0" collapsed="false">
      <c r="B284" s="24" t="n">
        <f aca="false">IF(Журнал_образцов!A284=Журнал_образцов!A283,Журнал_образцов!B283,0)+1</f>
        <v>280</v>
      </c>
      <c r="C284" s="25" t="str">
        <f aca="false">CONCATENATE(Журнал_образцов!A284,"-",TEXT(Журнал_образцов!B284,"00"))</f>
        <v>-280</v>
      </c>
      <c r="D284" s="26" t="e">
        <f aca="false">LOOKUP(Журнал_образцов!A284,Журнал_заявок!A$3:A301,Журнал_заявок!B$3:B301)</f>
        <v>#N/A</v>
      </c>
      <c r="E284" s="26" t="e">
        <f aca="false">LOOKUP(Журнал_образцов!A284,Журнал_заявок!$A$3:$A301,Журнал_заявок!H$3:H301)</f>
        <v>#N/A</v>
      </c>
      <c r="J284" s="26" t="e">
        <f aca="false">LOOKUP(Журнал_образцов!F284,справочник!K$2:K683,справочник!L$2:L683)</f>
        <v>#N/A</v>
      </c>
      <c r="L284" s="27" t="e">
        <f aca="false">VLOOKUP(F284,справочник!K$1:M$250,3,1)</f>
        <v>#N/A</v>
      </c>
      <c r="M284" s="27" t="e">
        <f aca="false">LOOKUP(Журнал_образцов!$A284,Журнал_заявок!A$3:$A301,Журнал_заявок!J$3:J301)</f>
        <v>#N/A</v>
      </c>
      <c r="N284" s="27" t="e">
        <f aca="false">LOOKUP(Журнал_образцов!$A284,Журнал_заявок!$A$3:B301,Журнал_заявок!K$3:K301)</f>
        <v>#N/A</v>
      </c>
      <c r="U284" s="27" t="e">
        <f aca="false">LOOKUP(Журнал_образцов!$A284,Журнал_заявок!$A$3:$A301,Журнал_заявок!$D$3:$D301)</f>
        <v>#N/A</v>
      </c>
      <c r="V284" s="27" t="e">
        <f aca="false">LOOKUP(Журнал_образцов!$A284,Журнал_заявок!$A$3:$A3838,Журнал_заявок!$L$3:$L3838)</f>
        <v>#N/A</v>
      </c>
      <c r="W284" s="40" t="e">
        <f aca="false">CONCATENATE(G284,H284," ",IF(A284=A285,IF(F284=F285," ",F284),F284)," ",I284,J284,", ")</f>
        <v>#N/A</v>
      </c>
      <c r="X284" s="41" t="e">
        <f aca="false">W284&amp;IF(Журнал_образцов!A284=Журнал_образцов!A283,Журнал_образцов!X283,)</f>
        <v>#N/A</v>
      </c>
    </row>
    <row r="285" customFormat="false" ht="15" hidden="false" customHeight="false" outlineLevel="0" collapsed="false">
      <c r="B285" s="24" t="n">
        <f aca="false">IF(Журнал_образцов!A285=Журнал_образцов!A284,Журнал_образцов!B284,0)+1</f>
        <v>281</v>
      </c>
      <c r="C285" s="25" t="str">
        <f aca="false">CONCATENATE(Журнал_образцов!A285,"-",TEXT(Журнал_образцов!B285,"00"))</f>
        <v>-281</v>
      </c>
      <c r="D285" s="26" t="e">
        <f aca="false">LOOKUP(Журнал_образцов!A285,Журнал_заявок!A$3:A302,Журнал_заявок!B$3:B302)</f>
        <v>#N/A</v>
      </c>
      <c r="E285" s="26" t="e">
        <f aca="false">LOOKUP(Журнал_образцов!A285,Журнал_заявок!$A$3:$A302,Журнал_заявок!H$3:H302)</f>
        <v>#N/A</v>
      </c>
      <c r="J285" s="26" t="e">
        <f aca="false">LOOKUP(Журнал_образцов!F285,справочник!K$2:K684,справочник!L$2:L684)</f>
        <v>#N/A</v>
      </c>
      <c r="L285" s="27" t="e">
        <f aca="false">VLOOKUP(F285,справочник!K$1:M$250,3,1)</f>
        <v>#N/A</v>
      </c>
      <c r="M285" s="27" t="e">
        <f aca="false">LOOKUP(Журнал_образцов!$A285,Журнал_заявок!A$3:$A302,Журнал_заявок!J$3:J302)</f>
        <v>#N/A</v>
      </c>
      <c r="N285" s="27" t="e">
        <f aca="false">LOOKUP(Журнал_образцов!$A285,Журнал_заявок!$A$3:B302,Журнал_заявок!K$3:K302)</f>
        <v>#N/A</v>
      </c>
      <c r="U285" s="27" t="e">
        <f aca="false">LOOKUP(Журнал_образцов!$A285,Журнал_заявок!$A$3:$A302,Журнал_заявок!$D$3:$D302)</f>
        <v>#N/A</v>
      </c>
      <c r="V285" s="27" t="e">
        <f aca="false">LOOKUP(Журнал_образцов!$A285,Журнал_заявок!$A$3:$A3839,Журнал_заявок!$L$3:$L3839)</f>
        <v>#N/A</v>
      </c>
      <c r="W285" s="40" t="e">
        <f aca="false">CONCATENATE(G285,H285," ",IF(A285=A286,IF(F285=F286," ",F285),F285)," ",I285,J285,", ")</f>
        <v>#N/A</v>
      </c>
      <c r="X285" s="41" t="e">
        <f aca="false">W285&amp;IF(Журнал_образцов!A285=Журнал_образцов!A284,Журнал_образцов!X284,)</f>
        <v>#N/A</v>
      </c>
    </row>
    <row r="286" customFormat="false" ht="15" hidden="false" customHeight="false" outlineLevel="0" collapsed="false">
      <c r="B286" s="24" t="n">
        <f aca="false">IF(Журнал_образцов!A286=Журнал_образцов!A285,Журнал_образцов!B285,0)+1</f>
        <v>282</v>
      </c>
      <c r="C286" s="25" t="str">
        <f aca="false">CONCATENATE(Журнал_образцов!A286,"-",TEXT(Журнал_образцов!B286,"00"))</f>
        <v>-282</v>
      </c>
      <c r="D286" s="26" t="e">
        <f aca="false">LOOKUP(Журнал_образцов!A286,Журнал_заявок!A$3:A303,Журнал_заявок!B$3:B303)</f>
        <v>#N/A</v>
      </c>
      <c r="E286" s="26" t="e">
        <f aca="false">LOOKUP(Журнал_образцов!A286,Журнал_заявок!$A$3:$A303,Журнал_заявок!H$3:H303)</f>
        <v>#N/A</v>
      </c>
      <c r="J286" s="26" t="e">
        <f aca="false">LOOKUP(Журнал_образцов!F286,справочник!K$2:K685,справочник!L$2:L685)</f>
        <v>#N/A</v>
      </c>
      <c r="L286" s="27" t="e">
        <f aca="false">VLOOKUP(F286,справочник!K$1:M$250,3,1)</f>
        <v>#N/A</v>
      </c>
      <c r="M286" s="27" t="e">
        <f aca="false">LOOKUP(Журнал_образцов!$A286,Журнал_заявок!A$3:$A303,Журнал_заявок!J$3:J303)</f>
        <v>#N/A</v>
      </c>
      <c r="N286" s="27" t="e">
        <f aca="false">LOOKUP(Журнал_образцов!$A286,Журнал_заявок!$A$3:B303,Журнал_заявок!K$3:K303)</f>
        <v>#N/A</v>
      </c>
      <c r="U286" s="27" t="e">
        <f aca="false">LOOKUP(Журнал_образцов!$A286,Журнал_заявок!$A$3:$A303,Журнал_заявок!$D$3:$D303)</f>
        <v>#N/A</v>
      </c>
      <c r="V286" s="27" t="e">
        <f aca="false">LOOKUP(Журнал_образцов!$A286,Журнал_заявок!$A$3:$A3840,Журнал_заявок!$L$3:$L3840)</f>
        <v>#N/A</v>
      </c>
      <c r="W286" s="40" t="e">
        <f aca="false">CONCATENATE(G286,H286," ",IF(A286=A287,IF(F286=F287," ",F286),F286)," ",I286,J286,", ")</f>
        <v>#N/A</v>
      </c>
      <c r="X286" s="41" t="e">
        <f aca="false">W286&amp;IF(Журнал_образцов!A286=Журнал_образцов!A285,Журнал_образцов!X285,)</f>
        <v>#N/A</v>
      </c>
    </row>
    <row r="287" customFormat="false" ht="15" hidden="false" customHeight="false" outlineLevel="0" collapsed="false">
      <c r="B287" s="24" t="n">
        <f aca="false">IF(Журнал_образцов!A287=Журнал_образцов!A286,Журнал_образцов!B286,0)+1</f>
        <v>283</v>
      </c>
      <c r="C287" s="25" t="str">
        <f aca="false">CONCATENATE(Журнал_образцов!A287,"-",TEXT(Журнал_образцов!B287,"00"))</f>
        <v>-283</v>
      </c>
      <c r="D287" s="26" t="e">
        <f aca="false">LOOKUP(Журнал_образцов!A287,Журнал_заявок!A$3:A304,Журнал_заявок!B$3:B304)</f>
        <v>#N/A</v>
      </c>
      <c r="E287" s="26" t="e">
        <f aca="false">LOOKUP(Журнал_образцов!A287,Журнал_заявок!$A$3:$A304,Журнал_заявок!H$3:H304)</f>
        <v>#N/A</v>
      </c>
      <c r="J287" s="26" t="e">
        <f aca="false">LOOKUP(Журнал_образцов!F287,справочник!K$2:K686,справочник!L$2:L686)</f>
        <v>#N/A</v>
      </c>
      <c r="L287" s="27" t="e">
        <f aca="false">VLOOKUP(F287,справочник!K$1:M$250,3,1)</f>
        <v>#N/A</v>
      </c>
      <c r="M287" s="27" t="e">
        <f aca="false">LOOKUP(Журнал_образцов!$A287,Журнал_заявок!A$3:$A304,Журнал_заявок!J$3:J304)</f>
        <v>#N/A</v>
      </c>
      <c r="N287" s="27" t="e">
        <f aca="false">LOOKUP(Журнал_образцов!$A287,Журнал_заявок!$A$3:B304,Журнал_заявок!K$3:K304)</f>
        <v>#N/A</v>
      </c>
      <c r="U287" s="27" t="e">
        <f aca="false">LOOKUP(Журнал_образцов!$A287,Журнал_заявок!$A$3:$A304,Журнал_заявок!$D$3:$D304)</f>
        <v>#N/A</v>
      </c>
      <c r="V287" s="27" t="e">
        <f aca="false">LOOKUP(Журнал_образцов!$A287,Журнал_заявок!$A$3:$A3841,Журнал_заявок!$L$3:$L3841)</f>
        <v>#N/A</v>
      </c>
      <c r="W287" s="40" t="e">
        <f aca="false">CONCATENATE(G287,H287," ",IF(A287=A288,IF(F287=F288," ",F287),F287)," ",I287,J287,", ")</f>
        <v>#N/A</v>
      </c>
      <c r="X287" s="41" t="e">
        <f aca="false">W287&amp;IF(Журнал_образцов!A287=Журнал_образцов!A286,Журнал_образцов!X286,)</f>
        <v>#N/A</v>
      </c>
    </row>
    <row r="288" customFormat="false" ht="15" hidden="false" customHeight="false" outlineLevel="0" collapsed="false">
      <c r="B288" s="24" t="n">
        <f aca="false">IF(Журнал_образцов!A288=Журнал_образцов!A287,Журнал_образцов!B287,0)+1</f>
        <v>284</v>
      </c>
      <c r="C288" s="25" t="str">
        <f aca="false">CONCATENATE(Журнал_образцов!A288,"-",TEXT(Журнал_образцов!B288,"00"))</f>
        <v>-284</v>
      </c>
      <c r="D288" s="26" t="e">
        <f aca="false">LOOKUP(Журнал_образцов!A288,Журнал_заявок!A$3:A305,Журнал_заявок!B$3:B305)</f>
        <v>#N/A</v>
      </c>
      <c r="E288" s="26" t="e">
        <f aca="false">LOOKUP(Журнал_образцов!A288,Журнал_заявок!$A$3:$A305,Журнал_заявок!H$3:H305)</f>
        <v>#N/A</v>
      </c>
      <c r="J288" s="26" t="e">
        <f aca="false">LOOKUP(Журнал_образцов!F288,справочник!K$2:K687,справочник!L$2:L687)</f>
        <v>#N/A</v>
      </c>
      <c r="L288" s="27" t="e">
        <f aca="false">VLOOKUP(F288,справочник!K$1:M$250,3,1)</f>
        <v>#N/A</v>
      </c>
      <c r="M288" s="27" t="e">
        <f aca="false">LOOKUP(Журнал_образцов!$A288,Журнал_заявок!A$3:$A305,Журнал_заявок!J$3:J305)</f>
        <v>#N/A</v>
      </c>
      <c r="N288" s="27" t="e">
        <f aca="false">LOOKUP(Журнал_образцов!$A288,Журнал_заявок!$A$3:B305,Журнал_заявок!K$3:K305)</f>
        <v>#N/A</v>
      </c>
      <c r="U288" s="27" t="e">
        <f aca="false">LOOKUP(Журнал_образцов!$A288,Журнал_заявок!$A$3:$A305,Журнал_заявок!$D$3:$D305)</f>
        <v>#N/A</v>
      </c>
      <c r="V288" s="27" t="e">
        <f aca="false">LOOKUP(Журнал_образцов!$A288,Журнал_заявок!$A$3:$A3842,Журнал_заявок!$L$3:$L3842)</f>
        <v>#N/A</v>
      </c>
      <c r="W288" s="40" t="e">
        <f aca="false">CONCATENATE(G288,H288," ",IF(A288=A289,IF(F288=F289," ",F288),F288)," ",I288,J288,", ")</f>
        <v>#N/A</v>
      </c>
      <c r="X288" s="41" t="e">
        <f aca="false">W288&amp;IF(Журнал_образцов!A288=Журнал_образцов!A287,Журнал_образцов!X287,)</f>
        <v>#N/A</v>
      </c>
    </row>
    <row r="289" customFormat="false" ht="15" hidden="false" customHeight="false" outlineLevel="0" collapsed="false">
      <c r="B289" s="24" t="n">
        <f aca="false">IF(Журнал_образцов!A289=Журнал_образцов!A288,Журнал_образцов!B288,0)+1</f>
        <v>285</v>
      </c>
      <c r="C289" s="25" t="str">
        <f aca="false">CONCATENATE(Журнал_образцов!A289,"-",TEXT(Журнал_образцов!B289,"00"))</f>
        <v>-285</v>
      </c>
      <c r="D289" s="26" t="e">
        <f aca="false">LOOKUP(Журнал_образцов!A289,Журнал_заявок!A$3:A306,Журнал_заявок!B$3:B306)</f>
        <v>#N/A</v>
      </c>
      <c r="E289" s="26" t="e">
        <f aca="false">LOOKUP(Журнал_образцов!A289,Журнал_заявок!$A$3:$A306,Журнал_заявок!H$3:H306)</f>
        <v>#N/A</v>
      </c>
      <c r="J289" s="26" t="e">
        <f aca="false">LOOKUP(Журнал_образцов!F289,справочник!K$2:K688,справочник!L$2:L688)</f>
        <v>#N/A</v>
      </c>
      <c r="L289" s="27" t="e">
        <f aca="false">VLOOKUP(F289,справочник!K$1:M$250,3,1)</f>
        <v>#N/A</v>
      </c>
      <c r="M289" s="27" t="e">
        <f aca="false">LOOKUP(Журнал_образцов!$A289,Журнал_заявок!A$3:$A306,Журнал_заявок!J$3:J306)</f>
        <v>#N/A</v>
      </c>
      <c r="N289" s="27" t="e">
        <f aca="false">LOOKUP(Журнал_образцов!$A289,Журнал_заявок!$A$3:B306,Журнал_заявок!K$3:K306)</f>
        <v>#N/A</v>
      </c>
      <c r="U289" s="27" t="e">
        <f aca="false">LOOKUP(Журнал_образцов!$A289,Журнал_заявок!$A$3:$A306,Журнал_заявок!$D$3:$D306)</f>
        <v>#N/A</v>
      </c>
      <c r="V289" s="27" t="e">
        <f aca="false">LOOKUP(Журнал_образцов!$A289,Журнал_заявок!$A$3:$A3843,Журнал_заявок!$L$3:$L3843)</f>
        <v>#N/A</v>
      </c>
      <c r="W289" s="40" t="e">
        <f aca="false">CONCATENATE(G289,H289," ",IF(A289=A290,IF(F289=F290," ",F289),F289)," ",I289,J289,", ")</f>
        <v>#N/A</v>
      </c>
      <c r="X289" s="41" t="e">
        <f aca="false">W289&amp;IF(Журнал_образцов!A289=Журнал_образцов!A288,Журнал_образцов!X288,)</f>
        <v>#N/A</v>
      </c>
    </row>
    <row r="290" customFormat="false" ht="15" hidden="false" customHeight="false" outlineLevel="0" collapsed="false">
      <c r="B290" s="24" t="n">
        <f aca="false">IF(Журнал_образцов!A290=Журнал_образцов!A289,Журнал_образцов!B289,0)+1</f>
        <v>286</v>
      </c>
      <c r="C290" s="25" t="str">
        <f aca="false">CONCATENATE(Журнал_образцов!A290,"-",TEXT(Журнал_образцов!B290,"00"))</f>
        <v>-286</v>
      </c>
      <c r="D290" s="26" t="e">
        <f aca="false">LOOKUP(Журнал_образцов!A290,Журнал_заявок!A$3:A307,Журнал_заявок!B$3:B307)</f>
        <v>#N/A</v>
      </c>
      <c r="E290" s="26" t="e">
        <f aca="false">LOOKUP(Журнал_образцов!A290,Журнал_заявок!$A$3:$A307,Журнал_заявок!H$3:H307)</f>
        <v>#N/A</v>
      </c>
      <c r="J290" s="26" t="e">
        <f aca="false">LOOKUP(Журнал_образцов!F290,справочник!K$2:K689,справочник!L$2:L689)</f>
        <v>#N/A</v>
      </c>
      <c r="L290" s="27" t="e">
        <f aca="false">VLOOKUP(F290,справочник!K$1:M$250,3,1)</f>
        <v>#N/A</v>
      </c>
      <c r="M290" s="27" t="e">
        <f aca="false">LOOKUP(Журнал_образцов!$A290,Журнал_заявок!A$3:$A307,Журнал_заявок!J$3:J307)</f>
        <v>#N/A</v>
      </c>
      <c r="N290" s="27" t="e">
        <f aca="false">LOOKUP(Журнал_образцов!$A290,Журнал_заявок!$A$3:B307,Журнал_заявок!K$3:K307)</f>
        <v>#N/A</v>
      </c>
      <c r="U290" s="27" t="e">
        <f aca="false">LOOKUP(Журнал_образцов!$A290,Журнал_заявок!$A$3:$A307,Журнал_заявок!$D$3:$D307)</f>
        <v>#N/A</v>
      </c>
      <c r="V290" s="27" t="e">
        <f aca="false">LOOKUP(Журнал_образцов!$A290,Журнал_заявок!$A$3:$A3844,Журнал_заявок!$L$3:$L3844)</f>
        <v>#N/A</v>
      </c>
      <c r="W290" s="40" t="e">
        <f aca="false">CONCATENATE(G290,H290," ",IF(A290=A291,IF(F290=F291," ",F290),F290)," ",I290,J290,", ")</f>
        <v>#N/A</v>
      </c>
      <c r="X290" s="41" t="e">
        <f aca="false">W290&amp;IF(Журнал_образцов!A290=Журнал_образцов!A289,Журнал_образцов!X289,)</f>
        <v>#N/A</v>
      </c>
    </row>
    <row r="291" customFormat="false" ht="15" hidden="false" customHeight="false" outlineLevel="0" collapsed="false">
      <c r="B291" s="24" t="n">
        <f aca="false">IF(Журнал_образцов!A291=Журнал_образцов!A290,Журнал_образцов!B290,0)+1</f>
        <v>287</v>
      </c>
      <c r="C291" s="25" t="str">
        <f aca="false">CONCATENATE(Журнал_образцов!A291,"-",TEXT(Журнал_образцов!B291,"00"))</f>
        <v>-287</v>
      </c>
      <c r="D291" s="26" t="e">
        <f aca="false">LOOKUP(Журнал_образцов!A291,Журнал_заявок!A$3:A308,Журнал_заявок!B$3:B308)</f>
        <v>#N/A</v>
      </c>
      <c r="E291" s="26" t="e">
        <f aca="false">LOOKUP(Журнал_образцов!A291,Журнал_заявок!$A$3:$A308,Журнал_заявок!H$3:H308)</f>
        <v>#N/A</v>
      </c>
      <c r="J291" s="26" t="e">
        <f aca="false">LOOKUP(Журнал_образцов!F291,справочник!K$2:K690,справочник!L$2:L690)</f>
        <v>#N/A</v>
      </c>
      <c r="L291" s="27" t="e">
        <f aca="false">VLOOKUP(F291,справочник!K$1:M$250,3,1)</f>
        <v>#N/A</v>
      </c>
      <c r="M291" s="27" t="e">
        <f aca="false">LOOKUP(Журнал_образцов!$A291,Журнал_заявок!A$3:$A308,Журнал_заявок!J$3:J308)</f>
        <v>#N/A</v>
      </c>
      <c r="N291" s="27" t="e">
        <f aca="false">LOOKUP(Журнал_образцов!$A291,Журнал_заявок!$A$3:B308,Журнал_заявок!K$3:K308)</f>
        <v>#N/A</v>
      </c>
      <c r="U291" s="27" t="e">
        <f aca="false">LOOKUP(Журнал_образцов!$A291,Журнал_заявок!$A$3:$A308,Журнал_заявок!$D$3:$D308)</f>
        <v>#N/A</v>
      </c>
      <c r="V291" s="27" t="e">
        <f aca="false">LOOKUP(Журнал_образцов!$A291,Журнал_заявок!$A$3:$A3845,Журнал_заявок!$L$3:$L3845)</f>
        <v>#N/A</v>
      </c>
      <c r="W291" s="40" t="e">
        <f aca="false">CONCATENATE(G291,H291," ",IF(A291=A292,IF(F291=F292," ",F291),F291)," ",I291,J291,", ")</f>
        <v>#N/A</v>
      </c>
      <c r="X291" s="41" t="e">
        <f aca="false">W291&amp;IF(Журнал_образцов!A291=Журнал_образцов!A290,Журнал_образцов!X290,)</f>
        <v>#N/A</v>
      </c>
    </row>
    <row r="292" customFormat="false" ht="15" hidden="false" customHeight="false" outlineLevel="0" collapsed="false">
      <c r="B292" s="24" t="n">
        <f aca="false">IF(Журнал_образцов!A292=Журнал_образцов!A291,Журнал_образцов!B291,0)+1</f>
        <v>288</v>
      </c>
      <c r="C292" s="25" t="str">
        <f aca="false">CONCATENATE(Журнал_образцов!A292,"-",TEXT(Журнал_образцов!B292,"00"))</f>
        <v>-288</v>
      </c>
      <c r="D292" s="26" t="e">
        <f aca="false">LOOKUP(Журнал_образцов!A292,Журнал_заявок!A$3:A309,Журнал_заявок!B$3:B309)</f>
        <v>#N/A</v>
      </c>
      <c r="E292" s="26" t="e">
        <f aca="false">LOOKUP(Журнал_образцов!A292,Журнал_заявок!$A$3:$A309,Журнал_заявок!H$3:H309)</f>
        <v>#N/A</v>
      </c>
      <c r="J292" s="26" t="e">
        <f aca="false">LOOKUP(Журнал_образцов!F292,справочник!K$2:K691,справочник!L$2:L691)</f>
        <v>#N/A</v>
      </c>
      <c r="L292" s="27" t="e">
        <f aca="false">VLOOKUP(F292,справочник!K$1:M$250,3,1)</f>
        <v>#N/A</v>
      </c>
      <c r="M292" s="27" t="e">
        <f aca="false">LOOKUP(Журнал_образцов!$A292,Журнал_заявок!A$3:$A309,Журнал_заявок!J$3:J309)</f>
        <v>#N/A</v>
      </c>
      <c r="N292" s="27" t="e">
        <f aca="false">LOOKUP(Журнал_образцов!$A292,Журнал_заявок!$A$3:B309,Журнал_заявок!K$3:K309)</f>
        <v>#N/A</v>
      </c>
      <c r="U292" s="27" t="e">
        <f aca="false">LOOKUP(Журнал_образцов!$A292,Журнал_заявок!$A$3:$A309,Журнал_заявок!$D$3:$D309)</f>
        <v>#N/A</v>
      </c>
      <c r="V292" s="27" t="e">
        <f aca="false">LOOKUP(Журнал_образцов!$A292,Журнал_заявок!$A$3:$A3846,Журнал_заявок!$L$3:$L3846)</f>
        <v>#N/A</v>
      </c>
      <c r="W292" s="40" t="e">
        <f aca="false">CONCATENATE(G292,H292," ",IF(A292=A293,IF(F292=F293," ",F292),F292)," ",I292,J292,", ")</f>
        <v>#N/A</v>
      </c>
      <c r="X292" s="41" t="e">
        <f aca="false">W292&amp;IF(Журнал_образцов!A292=Журнал_образцов!A291,Журнал_образцов!X291,)</f>
        <v>#N/A</v>
      </c>
    </row>
    <row r="293" customFormat="false" ht="15" hidden="false" customHeight="false" outlineLevel="0" collapsed="false">
      <c r="B293" s="24" t="n">
        <f aca="false">IF(Журнал_образцов!A293=Журнал_образцов!A292,Журнал_образцов!B292,0)+1</f>
        <v>289</v>
      </c>
      <c r="C293" s="25" t="str">
        <f aca="false">CONCATENATE(Журнал_образцов!A293,"-",TEXT(Журнал_образцов!B293,"00"))</f>
        <v>-289</v>
      </c>
      <c r="D293" s="26" t="e">
        <f aca="false">LOOKUP(Журнал_образцов!A293,Журнал_заявок!A$3:A310,Журнал_заявок!B$3:B310)</f>
        <v>#N/A</v>
      </c>
      <c r="E293" s="26" t="e">
        <f aca="false">LOOKUP(Журнал_образцов!A293,Журнал_заявок!$A$3:$A310,Журнал_заявок!H$3:H310)</f>
        <v>#N/A</v>
      </c>
      <c r="J293" s="26" t="e">
        <f aca="false">LOOKUP(Журнал_образцов!F293,справочник!K$2:K692,справочник!L$2:L692)</f>
        <v>#N/A</v>
      </c>
      <c r="L293" s="27" t="e">
        <f aca="false">VLOOKUP(F293,справочник!K$1:M$250,3,1)</f>
        <v>#N/A</v>
      </c>
      <c r="M293" s="27" t="e">
        <f aca="false">LOOKUP(Журнал_образцов!$A293,Журнал_заявок!A$3:$A310,Журнал_заявок!J$3:J310)</f>
        <v>#N/A</v>
      </c>
      <c r="N293" s="27" t="e">
        <f aca="false">LOOKUP(Журнал_образцов!$A293,Журнал_заявок!$A$3:B310,Журнал_заявок!K$3:K310)</f>
        <v>#N/A</v>
      </c>
      <c r="U293" s="27" t="e">
        <f aca="false">LOOKUP(Журнал_образцов!$A293,Журнал_заявок!$A$3:$A310,Журнал_заявок!$D$3:$D310)</f>
        <v>#N/A</v>
      </c>
      <c r="V293" s="27" t="e">
        <f aca="false">LOOKUP(Журнал_образцов!$A293,Журнал_заявок!$A$3:$A3847,Журнал_заявок!$L$3:$L3847)</f>
        <v>#N/A</v>
      </c>
      <c r="W293" s="40" t="e">
        <f aca="false">CONCATENATE(G293,H293," ",IF(A293=A294,IF(F293=F294," ",F293),F293)," ",I293,J293,", ")</f>
        <v>#N/A</v>
      </c>
      <c r="X293" s="41" t="e">
        <f aca="false">W293&amp;IF(Журнал_образцов!A293=Журнал_образцов!A292,Журнал_образцов!X292,)</f>
        <v>#N/A</v>
      </c>
    </row>
    <row r="294" customFormat="false" ht="15" hidden="false" customHeight="false" outlineLevel="0" collapsed="false">
      <c r="B294" s="24" t="n">
        <f aca="false">IF(Журнал_образцов!A294=Журнал_образцов!A293,Журнал_образцов!B293,0)+1</f>
        <v>290</v>
      </c>
      <c r="C294" s="25" t="str">
        <f aca="false">CONCATENATE(Журнал_образцов!A294,"-",TEXT(Журнал_образцов!B294,"00"))</f>
        <v>-290</v>
      </c>
      <c r="D294" s="26" t="e">
        <f aca="false">LOOKUP(Журнал_образцов!A294,Журнал_заявок!A$3:A311,Журнал_заявок!B$3:B311)</f>
        <v>#N/A</v>
      </c>
      <c r="E294" s="26" t="e">
        <f aca="false">LOOKUP(Журнал_образцов!A294,Журнал_заявок!$A$3:$A311,Журнал_заявок!H$3:H311)</f>
        <v>#N/A</v>
      </c>
      <c r="J294" s="26" t="e">
        <f aca="false">LOOKUP(Журнал_образцов!F294,справочник!K$2:K693,справочник!L$2:L693)</f>
        <v>#N/A</v>
      </c>
      <c r="L294" s="27" t="e">
        <f aca="false">VLOOKUP(F294,справочник!K$1:M$250,3,1)</f>
        <v>#N/A</v>
      </c>
      <c r="M294" s="27" t="e">
        <f aca="false">LOOKUP(Журнал_образцов!$A294,Журнал_заявок!A$3:$A311,Журнал_заявок!J$3:J311)</f>
        <v>#N/A</v>
      </c>
      <c r="N294" s="27" t="e">
        <f aca="false">LOOKUP(Журнал_образцов!$A294,Журнал_заявок!$A$3:B311,Журнал_заявок!K$3:K311)</f>
        <v>#N/A</v>
      </c>
      <c r="U294" s="27" t="e">
        <f aca="false">LOOKUP(Журнал_образцов!$A294,Журнал_заявок!$A$3:$A311,Журнал_заявок!$D$3:$D311)</f>
        <v>#N/A</v>
      </c>
      <c r="V294" s="27" t="e">
        <f aca="false">LOOKUP(Журнал_образцов!$A294,Журнал_заявок!$A$3:$A3848,Журнал_заявок!$L$3:$L3848)</f>
        <v>#N/A</v>
      </c>
      <c r="W294" s="40" t="e">
        <f aca="false">CONCATENATE(G294,H294," ",IF(A294=A295,IF(F294=F295," ",F294),F294)," ",I294,J294,", ")</f>
        <v>#N/A</v>
      </c>
      <c r="X294" s="41" t="e">
        <f aca="false">W294&amp;IF(Журнал_образцов!A294=Журнал_образцов!A293,Журнал_образцов!X293,)</f>
        <v>#N/A</v>
      </c>
    </row>
    <row r="295" customFormat="false" ht="15" hidden="false" customHeight="false" outlineLevel="0" collapsed="false">
      <c r="B295" s="24" t="n">
        <f aca="false">IF(Журнал_образцов!A295=Журнал_образцов!A294,Журнал_образцов!B294,0)+1</f>
        <v>291</v>
      </c>
      <c r="C295" s="25" t="str">
        <f aca="false">CONCATENATE(Журнал_образцов!A295,"-",TEXT(Журнал_образцов!B295,"00"))</f>
        <v>-291</v>
      </c>
      <c r="D295" s="26" t="e">
        <f aca="false">LOOKUP(Журнал_образцов!A295,Журнал_заявок!A$3:A312,Журнал_заявок!B$3:B312)</f>
        <v>#N/A</v>
      </c>
      <c r="E295" s="26" t="e">
        <f aca="false">LOOKUP(Журнал_образцов!A295,Журнал_заявок!$A$3:$A312,Журнал_заявок!H$3:H312)</f>
        <v>#N/A</v>
      </c>
      <c r="J295" s="26" t="e">
        <f aca="false">LOOKUP(Журнал_образцов!F295,справочник!K$2:K694,справочник!L$2:L694)</f>
        <v>#N/A</v>
      </c>
      <c r="L295" s="27" t="e">
        <f aca="false">VLOOKUP(F295,справочник!K$1:M$250,3,1)</f>
        <v>#N/A</v>
      </c>
      <c r="M295" s="27" t="e">
        <f aca="false">LOOKUP(Журнал_образцов!$A295,Журнал_заявок!A$3:$A312,Журнал_заявок!J$3:J312)</f>
        <v>#N/A</v>
      </c>
      <c r="N295" s="27" t="e">
        <f aca="false">LOOKUP(Журнал_образцов!$A295,Журнал_заявок!$A$3:B312,Журнал_заявок!K$3:K312)</f>
        <v>#N/A</v>
      </c>
      <c r="U295" s="27" t="e">
        <f aca="false">LOOKUP(Журнал_образцов!$A295,Журнал_заявок!$A$3:$A312,Журнал_заявок!$D$3:$D312)</f>
        <v>#N/A</v>
      </c>
      <c r="V295" s="27" t="e">
        <f aca="false">LOOKUP(Журнал_образцов!$A295,Журнал_заявок!$A$3:$A3849,Журнал_заявок!$L$3:$L3849)</f>
        <v>#N/A</v>
      </c>
      <c r="W295" s="40" t="e">
        <f aca="false">CONCATENATE(G295,H295," ",IF(A295=A296,IF(F295=F296," ",F295),F295)," ",I295,J295,", ")</f>
        <v>#N/A</v>
      </c>
      <c r="X295" s="41" t="e">
        <f aca="false">W295&amp;IF(Журнал_образцов!A295=Журнал_образцов!A294,Журнал_образцов!X294,)</f>
        <v>#N/A</v>
      </c>
    </row>
    <row r="296" customFormat="false" ht="15" hidden="false" customHeight="false" outlineLevel="0" collapsed="false">
      <c r="B296" s="24" t="n">
        <f aca="false">IF(Журнал_образцов!A296=Журнал_образцов!A295,Журнал_образцов!B295,0)+1</f>
        <v>292</v>
      </c>
      <c r="C296" s="25" t="str">
        <f aca="false">CONCATENATE(Журнал_образцов!A296,"-",TEXT(Журнал_образцов!B296,"00"))</f>
        <v>-292</v>
      </c>
      <c r="D296" s="26" t="e">
        <f aca="false">LOOKUP(Журнал_образцов!A296,Журнал_заявок!A$3:A313,Журнал_заявок!B$3:B313)</f>
        <v>#N/A</v>
      </c>
      <c r="E296" s="26" t="e">
        <f aca="false">LOOKUP(Журнал_образцов!A296,Журнал_заявок!$A$3:$A313,Журнал_заявок!H$3:H313)</f>
        <v>#N/A</v>
      </c>
      <c r="J296" s="26" t="e">
        <f aca="false">LOOKUP(Журнал_образцов!F296,справочник!K$2:K695,справочник!L$2:L695)</f>
        <v>#N/A</v>
      </c>
      <c r="L296" s="27" t="e">
        <f aca="false">VLOOKUP(F296,справочник!K$1:M$250,3,1)</f>
        <v>#N/A</v>
      </c>
      <c r="M296" s="27" t="e">
        <f aca="false">LOOKUP(Журнал_образцов!$A296,Журнал_заявок!A$3:$A313,Журнал_заявок!J$3:J313)</f>
        <v>#N/A</v>
      </c>
      <c r="N296" s="27" t="e">
        <f aca="false">LOOKUP(Журнал_образцов!$A296,Журнал_заявок!$A$3:B313,Журнал_заявок!K$3:K313)</f>
        <v>#N/A</v>
      </c>
      <c r="U296" s="27" t="e">
        <f aca="false">LOOKUP(Журнал_образцов!$A296,Журнал_заявок!$A$3:$A313,Журнал_заявок!$D$3:$D313)</f>
        <v>#N/A</v>
      </c>
      <c r="V296" s="27" t="e">
        <f aca="false">LOOKUP(Журнал_образцов!$A296,Журнал_заявок!$A$3:$A3850,Журнал_заявок!$L$3:$L3850)</f>
        <v>#N/A</v>
      </c>
      <c r="W296" s="40" t="e">
        <f aca="false">CONCATENATE(G296,H296," ",IF(A296=A297,IF(F296=F297," ",F296),F296)," ",I296,J296,", ")</f>
        <v>#N/A</v>
      </c>
      <c r="X296" s="41" t="e">
        <f aca="false">W296&amp;IF(Журнал_образцов!A296=Журнал_образцов!A295,Журнал_образцов!X295,)</f>
        <v>#N/A</v>
      </c>
    </row>
    <row r="297" customFormat="false" ht="15" hidden="false" customHeight="false" outlineLevel="0" collapsed="false">
      <c r="B297" s="24" t="n">
        <f aca="false">IF(Журнал_образцов!A297=Журнал_образцов!A296,Журнал_образцов!B296,0)+1</f>
        <v>293</v>
      </c>
      <c r="C297" s="25" t="str">
        <f aca="false">CONCATENATE(Журнал_образцов!A297,"-",TEXT(Журнал_образцов!B297,"00"))</f>
        <v>-293</v>
      </c>
      <c r="D297" s="26" t="e">
        <f aca="false">LOOKUP(Журнал_образцов!A297,Журнал_заявок!A$3:A314,Журнал_заявок!B$3:B314)</f>
        <v>#N/A</v>
      </c>
      <c r="E297" s="26" t="e">
        <f aca="false">LOOKUP(Журнал_образцов!A297,Журнал_заявок!$A$3:$A314,Журнал_заявок!H$3:H314)</f>
        <v>#N/A</v>
      </c>
      <c r="J297" s="26" t="e">
        <f aca="false">LOOKUP(Журнал_образцов!F297,справочник!K$2:K696,справочник!L$2:L696)</f>
        <v>#N/A</v>
      </c>
      <c r="L297" s="27" t="e">
        <f aca="false">VLOOKUP(F297,справочник!K$1:M$250,3,1)</f>
        <v>#N/A</v>
      </c>
      <c r="M297" s="27" t="e">
        <f aca="false">LOOKUP(Журнал_образцов!$A297,Журнал_заявок!A$3:$A314,Журнал_заявок!J$3:J314)</f>
        <v>#N/A</v>
      </c>
      <c r="N297" s="27" t="e">
        <f aca="false">LOOKUP(Журнал_образцов!$A297,Журнал_заявок!$A$3:B314,Журнал_заявок!K$3:K314)</f>
        <v>#N/A</v>
      </c>
      <c r="U297" s="27" t="e">
        <f aca="false">LOOKUP(Журнал_образцов!$A297,Журнал_заявок!$A$3:$A314,Журнал_заявок!$D$3:$D314)</f>
        <v>#N/A</v>
      </c>
      <c r="V297" s="27" t="e">
        <f aca="false">LOOKUP(Журнал_образцов!$A297,Журнал_заявок!$A$3:$A3851,Журнал_заявок!$L$3:$L3851)</f>
        <v>#N/A</v>
      </c>
      <c r="W297" s="40" t="e">
        <f aca="false">CONCATENATE(G297,H297," ",IF(A297=A298,IF(F297=F298," ",F297),F297)," ",I297,J297,", ")</f>
        <v>#N/A</v>
      </c>
      <c r="X297" s="41" t="e">
        <f aca="false">W297&amp;IF(Журнал_образцов!A297=Журнал_образцов!A296,Журнал_образцов!X296,)</f>
        <v>#N/A</v>
      </c>
    </row>
    <row r="298" customFormat="false" ht="15" hidden="false" customHeight="false" outlineLevel="0" collapsed="false">
      <c r="B298" s="24" t="n">
        <f aca="false">IF(Журнал_образцов!A298=Журнал_образцов!A297,Журнал_образцов!B297,0)+1</f>
        <v>294</v>
      </c>
      <c r="C298" s="25" t="str">
        <f aca="false">CONCATENATE(Журнал_образцов!A298,"-",TEXT(Журнал_образцов!B298,"00"))</f>
        <v>-294</v>
      </c>
      <c r="D298" s="26" t="e">
        <f aca="false">LOOKUP(Журнал_образцов!A298,Журнал_заявок!A$3:A315,Журнал_заявок!B$3:B315)</f>
        <v>#N/A</v>
      </c>
      <c r="E298" s="26" t="e">
        <f aca="false">LOOKUP(Журнал_образцов!A298,Журнал_заявок!$A$3:$A315,Журнал_заявок!H$3:H315)</f>
        <v>#N/A</v>
      </c>
      <c r="J298" s="26" t="e">
        <f aca="false">LOOKUP(Журнал_образцов!F298,справочник!K$2:K697,справочник!L$2:L697)</f>
        <v>#N/A</v>
      </c>
      <c r="L298" s="27" t="e">
        <f aca="false">VLOOKUP(F298,справочник!K$1:M$250,3,1)</f>
        <v>#N/A</v>
      </c>
      <c r="M298" s="27" t="e">
        <f aca="false">LOOKUP(Журнал_образцов!$A298,Журнал_заявок!A$3:$A315,Журнал_заявок!J$3:J315)</f>
        <v>#N/A</v>
      </c>
      <c r="N298" s="27" t="e">
        <f aca="false">LOOKUP(Журнал_образцов!$A298,Журнал_заявок!$A$3:B315,Журнал_заявок!K$3:K315)</f>
        <v>#N/A</v>
      </c>
      <c r="U298" s="27" t="e">
        <f aca="false">LOOKUP(Журнал_образцов!$A298,Журнал_заявок!$A$3:$A315,Журнал_заявок!$D$3:$D315)</f>
        <v>#N/A</v>
      </c>
      <c r="V298" s="27" t="e">
        <f aca="false">LOOKUP(Журнал_образцов!$A298,Журнал_заявок!$A$3:$A3852,Журнал_заявок!$L$3:$L3852)</f>
        <v>#N/A</v>
      </c>
      <c r="W298" s="40" t="e">
        <f aca="false">CONCATENATE(G298,H298," ",IF(A298=A299,IF(F298=F299," ",F298),F298)," ",I298,J298,", ")</f>
        <v>#N/A</v>
      </c>
      <c r="X298" s="41" t="e">
        <f aca="false">W298&amp;IF(Журнал_образцов!A298=Журнал_образцов!A297,Журнал_образцов!X297,)</f>
        <v>#N/A</v>
      </c>
    </row>
    <row r="299" customFormat="false" ht="15" hidden="false" customHeight="false" outlineLevel="0" collapsed="false">
      <c r="B299" s="24" t="n">
        <f aca="false">IF(Журнал_образцов!A299=Журнал_образцов!A298,Журнал_образцов!B298,0)+1</f>
        <v>295</v>
      </c>
      <c r="C299" s="25" t="str">
        <f aca="false">CONCATENATE(Журнал_образцов!A299,"-",TEXT(Журнал_образцов!B299,"00"))</f>
        <v>-295</v>
      </c>
      <c r="D299" s="26" t="e">
        <f aca="false">LOOKUP(Журнал_образцов!A299,Журнал_заявок!A$3:A316,Журнал_заявок!B$3:B316)</f>
        <v>#N/A</v>
      </c>
      <c r="E299" s="26" t="e">
        <f aca="false">LOOKUP(Журнал_образцов!A299,Журнал_заявок!$A$3:$A316,Журнал_заявок!H$3:H316)</f>
        <v>#N/A</v>
      </c>
      <c r="J299" s="26" t="e">
        <f aca="false">LOOKUP(Журнал_образцов!F299,справочник!K$2:K698,справочник!L$2:L698)</f>
        <v>#N/A</v>
      </c>
      <c r="L299" s="27" t="e">
        <f aca="false">VLOOKUP(F299,справочник!K$1:M$250,3,1)</f>
        <v>#N/A</v>
      </c>
      <c r="M299" s="27" t="e">
        <f aca="false">LOOKUP(Журнал_образцов!$A299,Журнал_заявок!A$3:$A316,Журнал_заявок!J$3:J316)</f>
        <v>#N/A</v>
      </c>
      <c r="N299" s="27" t="e">
        <f aca="false">LOOKUP(Журнал_образцов!$A299,Журнал_заявок!$A$3:B316,Журнал_заявок!K$3:K316)</f>
        <v>#N/A</v>
      </c>
      <c r="U299" s="27" t="e">
        <f aca="false">LOOKUP(Журнал_образцов!$A299,Журнал_заявок!$A$3:$A316,Журнал_заявок!$D$3:$D316)</f>
        <v>#N/A</v>
      </c>
      <c r="V299" s="27" t="e">
        <f aca="false">LOOKUP(Журнал_образцов!$A299,Журнал_заявок!$A$3:$A3853,Журнал_заявок!$L$3:$L3853)</f>
        <v>#N/A</v>
      </c>
      <c r="W299" s="40" t="e">
        <f aca="false">CONCATENATE(G299,H299," ",IF(A299=A300,IF(F299=F300," ",F299),F299)," ",I299,J299,", ")</f>
        <v>#N/A</v>
      </c>
      <c r="X299" s="41" t="e">
        <f aca="false">W299&amp;IF(Журнал_образцов!A299=Журнал_образцов!A298,Журнал_образцов!X298,)</f>
        <v>#N/A</v>
      </c>
    </row>
    <row r="300" customFormat="false" ht="15" hidden="false" customHeight="false" outlineLevel="0" collapsed="false">
      <c r="B300" s="24" t="n">
        <f aca="false">IF(Журнал_образцов!A300=Журнал_образцов!A299,Журнал_образцов!B299,0)+1</f>
        <v>296</v>
      </c>
      <c r="C300" s="25" t="str">
        <f aca="false">CONCATENATE(Журнал_образцов!A300,"-",TEXT(Журнал_образцов!B300,"00"))</f>
        <v>-296</v>
      </c>
      <c r="D300" s="26" t="e">
        <f aca="false">LOOKUP(Журнал_образцов!A300,Журнал_заявок!A$3:A317,Журнал_заявок!B$3:B317)</f>
        <v>#N/A</v>
      </c>
      <c r="E300" s="26" t="e">
        <f aca="false">LOOKUP(Журнал_образцов!A300,Журнал_заявок!$A$3:$A317,Журнал_заявок!H$3:H317)</f>
        <v>#N/A</v>
      </c>
      <c r="J300" s="26" t="e">
        <f aca="false">LOOKUP(Журнал_образцов!F300,справочник!K$2:K699,справочник!L$2:L699)</f>
        <v>#N/A</v>
      </c>
      <c r="L300" s="27" t="e">
        <f aca="false">VLOOKUP(F300,справочник!K$1:M$250,3,1)</f>
        <v>#N/A</v>
      </c>
      <c r="M300" s="27" t="e">
        <f aca="false">LOOKUP(Журнал_образцов!$A300,Журнал_заявок!A$3:$A317,Журнал_заявок!J$3:J317)</f>
        <v>#N/A</v>
      </c>
      <c r="N300" s="27" t="e">
        <f aca="false">LOOKUP(Журнал_образцов!$A300,Журнал_заявок!$A$3:B317,Журнал_заявок!K$3:K317)</f>
        <v>#N/A</v>
      </c>
      <c r="U300" s="27" t="e">
        <f aca="false">LOOKUP(Журнал_образцов!$A300,Журнал_заявок!$A$3:$A317,Журнал_заявок!$D$3:$D317)</f>
        <v>#N/A</v>
      </c>
      <c r="V300" s="27" t="e">
        <f aca="false">LOOKUP(Журнал_образцов!$A300,Журнал_заявок!$A$3:$A3854,Журнал_заявок!$L$3:$L3854)</f>
        <v>#N/A</v>
      </c>
      <c r="W300" s="40" t="e">
        <f aca="false">CONCATENATE(G300,H300," ",IF(A300=A301,IF(F300=F301," ",F300),F300)," ",I300,J300,", ")</f>
        <v>#N/A</v>
      </c>
      <c r="X300" s="41" t="e">
        <f aca="false">W300&amp;IF(Журнал_образцов!A300=Журнал_образцов!A299,Журнал_образцов!X299,)</f>
        <v>#N/A</v>
      </c>
    </row>
    <row r="301" customFormat="false" ht="15" hidden="false" customHeight="false" outlineLevel="0" collapsed="false">
      <c r="B301" s="24" t="n">
        <f aca="false">IF(Журнал_образцов!A301=Журнал_образцов!A300,Журнал_образцов!B300,0)+1</f>
        <v>297</v>
      </c>
      <c r="C301" s="25" t="str">
        <f aca="false">CONCATENATE(Журнал_образцов!A301,"-",TEXT(Журнал_образцов!B301,"00"))</f>
        <v>-297</v>
      </c>
      <c r="D301" s="26" t="e">
        <f aca="false">LOOKUP(Журнал_образцов!A301,Журнал_заявок!A$3:A318,Журнал_заявок!B$3:B318)</f>
        <v>#N/A</v>
      </c>
      <c r="E301" s="26" t="e">
        <f aca="false">LOOKUP(Журнал_образцов!A301,Журнал_заявок!$A$3:$A318,Журнал_заявок!H$3:H318)</f>
        <v>#N/A</v>
      </c>
      <c r="J301" s="26" t="e">
        <f aca="false">LOOKUP(Журнал_образцов!F301,справочник!K$2:K700,справочник!L$2:L700)</f>
        <v>#N/A</v>
      </c>
      <c r="L301" s="27" t="e">
        <f aca="false">VLOOKUP(F301,справочник!K$1:M$250,3,1)</f>
        <v>#N/A</v>
      </c>
      <c r="M301" s="27" t="e">
        <f aca="false">LOOKUP(Журнал_образцов!$A301,Журнал_заявок!A$3:$A318,Журнал_заявок!J$3:J318)</f>
        <v>#N/A</v>
      </c>
      <c r="N301" s="27" t="e">
        <f aca="false">LOOKUP(Журнал_образцов!$A301,Журнал_заявок!$A$3:B318,Журнал_заявок!K$3:K318)</f>
        <v>#N/A</v>
      </c>
      <c r="U301" s="27" t="e">
        <f aca="false">LOOKUP(Журнал_образцов!$A301,Журнал_заявок!$A$3:$A318,Журнал_заявок!$D$3:$D318)</f>
        <v>#N/A</v>
      </c>
      <c r="V301" s="27" t="e">
        <f aca="false">LOOKUP(Журнал_образцов!$A301,Журнал_заявок!$A$3:$A3855,Журнал_заявок!$L$3:$L3855)</f>
        <v>#N/A</v>
      </c>
      <c r="W301" s="40" t="e">
        <f aca="false">CONCATENATE(G301,H301," ",IF(A301=A302,IF(F301=F302," ",F301),F301)," ",I301,J301,", ")</f>
        <v>#N/A</v>
      </c>
      <c r="X301" s="41" t="e">
        <f aca="false">W301&amp;IF(Журнал_образцов!A301=Журнал_образцов!A300,Журнал_образцов!X300,)</f>
        <v>#N/A</v>
      </c>
    </row>
    <row r="302" customFormat="false" ht="15" hidden="false" customHeight="false" outlineLevel="0" collapsed="false">
      <c r="B302" s="24" t="n">
        <f aca="false">IF(Журнал_образцов!A302=Журнал_образцов!A301,Журнал_образцов!B301,0)+1</f>
        <v>298</v>
      </c>
      <c r="C302" s="25" t="str">
        <f aca="false">CONCATENATE(Журнал_образцов!A302,"-",TEXT(Журнал_образцов!B302,"00"))</f>
        <v>-298</v>
      </c>
      <c r="D302" s="26" t="e">
        <f aca="false">LOOKUP(Журнал_образцов!A302,Журнал_заявок!A$3:A319,Журнал_заявок!B$3:B319)</f>
        <v>#N/A</v>
      </c>
      <c r="E302" s="26" t="e">
        <f aca="false">LOOKUP(Журнал_образцов!A302,Журнал_заявок!$A$3:$A319,Журнал_заявок!H$3:H319)</f>
        <v>#N/A</v>
      </c>
      <c r="J302" s="26" t="e">
        <f aca="false">LOOKUP(Журнал_образцов!F302,справочник!K$2:K701,справочник!L$2:L701)</f>
        <v>#N/A</v>
      </c>
      <c r="L302" s="27" t="e">
        <f aca="false">VLOOKUP(F302,справочник!K$1:M$250,3,1)</f>
        <v>#N/A</v>
      </c>
      <c r="M302" s="27" t="e">
        <f aca="false">LOOKUP(Журнал_образцов!$A302,Журнал_заявок!A$3:$A319,Журнал_заявок!J$3:J319)</f>
        <v>#N/A</v>
      </c>
      <c r="N302" s="27" t="e">
        <f aca="false">LOOKUP(Журнал_образцов!$A302,Журнал_заявок!$A$3:B319,Журнал_заявок!K$3:K319)</f>
        <v>#N/A</v>
      </c>
      <c r="U302" s="27" t="e">
        <f aca="false">LOOKUP(Журнал_образцов!$A302,Журнал_заявок!$A$3:$A319,Журнал_заявок!$D$3:$D319)</f>
        <v>#N/A</v>
      </c>
      <c r="V302" s="27" t="e">
        <f aca="false">LOOKUP(Журнал_образцов!$A302,Журнал_заявок!$A$3:$A3856,Журнал_заявок!$L$3:$L3856)</f>
        <v>#N/A</v>
      </c>
      <c r="W302" s="40" t="e">
        <f aca="false">CONCATENATE(G302,H302," ",IF(A302=A303,IF(F302=F303," ",F302),F302)," ",I302,J302,", ")</f>
        <v>#N/A</v>
      </c>
      <c r="X302" s="41" t="e">
        <f aca="false">W302&amp;IF(Журнал_образцов!A302=Журнал_образцов!A301,Журнал_образцов!X301,)</f>
        <v>#N/A</v>
      </c>
    </row>
    <row r="303" customFormat="false" ht="15" hidden="false" customHeight="false" outlineLevel="0" collapsed="false">
      <c r="B303" s="24" t="n">
        <f aca="false">IF(Журнал_образцов!A303=Журнал_образцов!A302,Журнал_образцов!B302,0)+1</f>
        <v>299</v>
      </c>
      <c r="C303" s="25" t="str">
        <f aca="false">CONCATENATE(Журнал_образцов!A303,"-",TEXT(Журнал_образцов!B303,"00"))</f>
        <v>-299</v>
      </c>
      <c r="D303" s="26" t="e">
        <f aca="false">LOOKUP(Журнал_образцов!A303,Журнал_заявок!A$3:A320,Журнал_заявок!B$3:B320)</f>
        <v>#N/A</v>
      </c>
      <c r="E303" s="26" t="e">
        <f aca="false">LOOKUP(Журнал_образцов!A303,Журнал_заявок!$A$3:$A320,Журнал_заявок!H$3:H320)</f>
        <v>#N/A</v>
      </c>
      <c r="J303" s="26" t="e">
        <f aca="false">LOOKUP(Журнал_образцов!F303,справочник!K$2:K702,справочник!L$2:L702)</f>
        <v>#N/A</v>
      </c>
      <c r="L303" s="27" t="e">
        <f aca="false">VLOOKUP(F303,справочник!K$1:M$250,3,1)</f>
        <v>#N/A</v>
      </c>
      <c r="M303" s="27" t="e">
        <f aca="false">LOOKUP(Журнал_образцов!$A303,Журнал_заявок!A$3:$A320,Журнал_заявок!J$3:J320)</f>
        <v>#N/A</v>
      </c>
      <c r="N303" s="27" t="e">
        <f aca="false">LOOKUP(Журнал_образцов!$A303,Журнал_заявок!$A$3:B320,Журнал_заявок!K$3:K320)</f>
        <v>#N/A</v>
      </c>
      <c r="U303" s="27" t="e">
        <f aca="false">LOOKUP(Журнал_образцов!$A303,Журнал_заявок!$A$3:$A320,Журнал_заявок!$D$3:$D320)</f>
        <v>#N/A</v>
      </c>
      <c r="V303" s="27" t="e">
        <f aca="false">LOOKUP(Журнал_образцов!$A303,Журнал_заявок!$A$3:$A3857,Журнал_заявок!$L$3:$L3857)</f>
        <v>#N/A</v>
      </c>
      <c r="W303" s="40" t="e">
        <f aca="false">CONCATENATE(G303,H303," ",IF(A303=A304,IF(F303=F304," ",F303),F303)," ",I303,J303,", ")</f>
        <v>#N/A</v>
      </c>
      <c r="X303" s="41" t="e">
        <f aca="false">W303&amp;IF(Журнал_образцов!A303=Журнал_образцов!A302,Журнал_образцов!X302,)</f>
        <v>#N/A</v>
      </c>
    </row>
    <row r="304" customFormat="false" ht="15" hidden="false" customHeight="false" outlineLevel="0" collapsed="false">
      <c r="B304" s="24" t="n">
        <f aca="false">IF(Журнал_образцов!A304=Журнал_образцов!A303,Журнал_образцов!B303,0)+1</f>
        <v>300</v>
      </c>
      <c r="C304" s="25" t="str">
        <f aca="false">CONCATENATE(Журнал_образцов!A304,"-",TEXT(Журнал_образцов!B304,"00"))</f>
        <v>-300</v>
      </c>
      <c r="D304" s="26" t="e">
        <f aca="false">LOOKUP(Журнал_образцов!A304,Журнал_заявок!A$3:A321,Журнал_заявок!B$3:B321)</f>
        <v>#N/A</v>
      </c>
      <c r="E304" s="26" t="e">
        <f aca="false">LOOKUP(Журнал_образцов!A304,Журнал_заявок!$A$3:$A321,Журнал_заявок!H$3:H321)</f>
        <v>#N/A</v>
      </c>
      <c r="J304" s="26" t="e">
        <f aca="false">LOOKUP(Журнал_образцов!F304,справочник!K$2:K703,справочник!L$2:L703)</f>
        <v>#N/A</v>
      </c>
      <c r="L304" s="27" t="e">
        <f aca="false">VLOOKUP(F304,справочник!K$1:M$250,3,1)</f>
        <v>#N/A</v>
      </c>
      <c r="M304" s="27" t="e">
        <f aca="false">LOOKUP(Журнал_образцов!$A304,Журнал_заявок!A$3:$A321,Журнал_заявок!J$3:J321)</f>
        <v>#N/A</v>
      </c>
      <c r="N304" s="27" t="e">
        <f aca="false">LOOKUP(Журнал_образцов!$A304,Журнал_заявок!$A$3:B321,Журнал_заявок!K$3:K321)</f>
        <v>#N/A</v>
      </c>
      <c r="U304" s="27" t="e">
        <f aca="false">LOOKUP(Журнал_образцов!$A304,Журнал_заявок!$A$3:$A321,Журнал_заявок!$D$3:$D321)</f>
        <v>#N/A</v>
      </c>
      <c r="V304" s="27" t="e">
        <f aca="false">LOOKUP(Журнал_образцов!$A304,Журнал_заявок!$A$3:$A3858,Журнал_заявок!$L$3:$L3858)</f>
        <v>#N/A</v>
      </c>
      <c r="W304" s="40" t="e">
        <f aca="false">CONCATENATE(G304,H304," ",IF(A304=A305,IF(F304=F305," ",F304),F304)," ",I304,J304,", ")</f>
        <v>#N/A</v>
      </c>
      <c r="X304" s="41" t="e">
        <f aca="false">W304&amp;IF(Журнал_образцов!A304=Журнал_образцов!A303,Журнал_образцов!X303,)</f>
        <v>#N/A</v>
      </c>
    </row>
    <row r="305" customFormat="false" ht="15" hidden="false" customHeight="false" outlineLevel="0" collapsed="false">
      <c r="B305" s="24" t="n">
        <f aca="false">IF(Журнал_образцов!A305=Журнал_образцов!A304,Журнал_образцов!B304,0)+1</f>
        <v>301</v>
      </c>
      <c r="C305" s="25" t="str">
        <f aca="false">CONCATENATE(Журнал_образцов!A305,"-",TEXT(Журнал_образцов!B305,"00"))</f>
        <v>-301</v>
      </c>
      <c r="D305" s="26" t="e">
        <f aca="false">LOOKUP(Журнал_образцов!A305,Журнал_заявок!A$3:A322,Журнал_заявок!B$3:B322)</f>
        <v>#N/A</v>
      </c>
      <c r="E305" s="26" t="e">
        <f aca="false">LOOKUP(Журнал_образцов!A305,Журнал_заявок!$A$3:$A322,Журнал_заявок!H$3:H322)</f>
        <v>#N/A</v>
      </c>
      <c r="J305" s="26" t="e">
        <f aca="false">LOOKUP(Журнал_образцов!F305,справочник!K$2:K704,справочник!L$2:L704)</f>
        <v>#N/A</v>
      </c>
      <c r="L305" s="27" t="e">
        <f aca="false">VLOOKUP(F305,справочник!K$1:M$250,3,1)</f>
        <v>#N/A</v>
      </c>
      <c r="M305" s="27" t="e">
        <f aca="false">LOOKUP(Журнал_образцов!$A305,Журнал_заявок!A$3:$A322,Журнал_заявок!J$3:J322)</f>
        <v>#N/A</v>
      </c>
      <c r="N305" s="27" t="e">
        <f aca="false">LOOKUP(Журнал_образцов!$A305,Журнал_заявок!$A$3:B322,Журнал_заявок!K$3:K322)</f>
        <v>#N/A</v>
      </c>
      <c r="U305" s="27" t="e">
        <f aca="false">LOOKUP(Журнал_образцов!$A305,Журнал_заявок!$A$3:$A322,Журнал_заявок!$D$3:$D322)</f>
        <v>#N/A</v>
      </c>
      <c r="V305" s="27" t="e">
        <f aca="false">LOOKUP(Журнал_образцов!$A305,Журнал_заявок!$A$3:$A3859,Журнал_заявок!$L$3:$L3859)</f>
        <v>#N/A</v>
      </c>
      <c r="W305" s="40" t="e">
        <f aca="false">CONCATENATE(G305,H305," ",IF(A305=A306,IF(F305=F306," ",F305),F305)," ",I305,J305,", ")</f>
        <v>#N/A</v>
      </c>
      <c r="X305" s="41" t="e">
        <f aca="false">W305&amp;IF(Журнал_образцов!A305=Журнал_образцов!A304,Журнал_образцов!X304,)</f>
        <v>#N/A</v>
      </c>
    </row>
    <row r="306" customFormat="false" ht="15" hidden="false" customHeight="false" outlineLevel="0" collapsed="false">
      <c r="B306" s="24" t="n">
        <f aca="false">IF(Журнал_образцов!A306=Журнал_образцов!A305,Журнал_образцов!B305,0)+1</f>
        <v>302</v>
      </c>
      <c r="C306" s="25" t="str">
        <f aca="false">CONCATENATE(Журнал_образцов!A306,"-",TEXT(Журнал_образцов!B306,"00"))</f>
        <v>-302</v>
      </c>
      <c r="D306" s="26" t="e">
        <f aca="false">LOOKUP(Журнал_образцов!A306,Журнал_заявок!A$3:A323,Журнал_заявок!B$3:B323)</f>
        <v>#N/A</v>
      </c>
      <c r="E306" s="26" t="e">
        <f aca="false">LOOKUP(Журнал_образцов!A306,Журнал_заявок!$A$3:$A323,Журнал_заявок!H$3:H323)</f>
        <v>#N/A</v>
      </c>
      <c r="J306" s="26" t="e">
        <f aca="false">LOOKUP(Журнал_образцов!F306,справочник!K$2:K705,справочник!L$2:L705)</f>
        <v>#N/A</v>
      </c>
      <c r="L306" s="27" t="e">
        <f aca="false">VLOOKUP(F306,справочник!K$1:M$250,3,1)</f>
        <v>#N/A</v>
      </c>
      <c r="M306" s="27" t="e">
        <f aca="false">LOOKUP(Журнал_образцов!$A306,Журнал_заявок!A$3:$A323,Журнал_заявок!J$3:J323)</f>
        <v>#N/A</v>
      </c>
      <c r="N306" s="27" t="e">
        <f aca="false">LOOKUP(Журнал_образцов!$A306,Журнал_заявок!$A$3:B323,Журнал_заявок!K$3:K323)</f>
        <v>#N/A</v>
      </c>
      <c r="U306" s="27" t="e">
        <f aca="false">LOOKUP(Журнал_образцов!$A306,Журнал_заявок!$A$3:$A323,Журнал_заявок!$D$3:$D323)</f>
        <v>#N/A</v>
      </c>
      <c r="V306" s="27" t="e">
        <f aca="false">LOOKUP(Журнал_образцов!$A306,Журнал_заявок!$A$3:$A3860,Журнал_заявок!$L$3:$L3860)</f>
        <v>#N/A</v>
      </c>
      <c r="W306" s="40" t="e">
        <f aca="false">CONCATENATE(G306,H306," ",IF(A306=A307,IF(F306=F307," ",F306),F306)," ",I306,J306,", ")</f>
        <v>#N/A</v>
      </c>
      <c r="X306" s="41" t="e">
        <f aca="false">W306&amp;IF(Журнал_образцов!A306=Журнал_образцов!A305,Журнал_образцов!X305,)</f>
        <v>#N/A</v>
      </c>
    </row>
    <row r="307" customFormat="false" ht="15" hidden="false" customHeight="false" outlineLevel="0" collapsed="false">
      <c r="B307" s="24" t="n">
        <f aca="false">IF(Журнал_образцов!A307=Журнал_образцов!A306,Журнал_образцов!B306,0)+1</f>
        <v>303</v>
      </c>
      <c r="C307" s="25" t="str">
        <f aca="false">CONCATENATE(Журнал_образцов!A307,"-",TEXT(Журнал_образцов!B307,"00"))</f>
        <v>-303</v>
      </c>
      <c r="D307" s="26" t="e">
        <f aca="false">LOOKUP(Журнал_образцов!A307,Журнал_заявок!A$3:A324,Журнал_заявок!B$3:B324)</f>
        <v>#N/A</v>
      </c>
      <c r="E307" s="26" t="e">
        <f aca="false">LOOKUP(Журнал_образцов!A307,Журнал_заявок!$A$3:$A324,Журнал_заявок!H$3:H324)</f>
        <v>#N/A</v>
      </c>
      <c r="J307" s="26" t="e">
        <f aca="false">LOOKUP(Журнал_образцов!F307,справочник!K$2:K706,справочник!L$2:L706)</f>
        <v>#N/A</v>
      </c>
      <c r="L307" s="27" t="e">
        <f aca="false">VLOOKUP(F307,справочник!K$1:M$250,3,1)</f>
        <v>#N/A</v>
      </c>
      <c r="M307" s="27" t="e">
        <f aca="false">LOOKUP(Журнал_образцов!$A307,Журнал_заявок!A$3:$A324,Журнал_заявок!J$3:J324)</f>
        <v>#N/A</v>
      </c>
      <c r="N307" s="27" t="e">
        <f aca="false">LOOKUP(Журнал_образцов!$A307,Журнал_заявок!$A$3:B324,Журнал_заявок!K$3:K324)</f>
        <v>#N/A</v>
      </c>
      <c r="U307" s="27" t="e">
        <f aca="false">LOOKUP(Журнал_образцов!$A307,Журнал_заявок!$A$3:$A324,Журнал_заявок!$D$3:$D324)</f>
        <v>#N/A</v>
      </c>
      <c r="V307" s="27" t="e">
        <f aca="false">LOOKUP(Журнал_образцов!$A307,Журнал_заявок!$A$3:$A3861,Журнал_заявок!$L$3:$L3861)</f>
        <v>#N/A</v>
      </c>
      <c r="W307" s="40" t="e">
        <f aca="false">CONCATENATE(G307,H307," ",IF(A307=A308,IF(F307=F308," ",F307),F307)," ",I307,J307,", ")</f>
        <v>#N/A</v>
      </c>
      <c r="X307" s="41" t="e">
        <f aca="false">W307&amp;IF(Журнал_образцов!A307=Журнал_образцов!A306,Журнал_образцов!X306,)</f>
        <v>#N/A</v>
      </c>
    </row>
    <row r="308" customFormat="false" ht="15" hidden="false" customHeight="false" outlineLevel="0" collapsed="false">
      <c r="B308" s="24" t="n">
        <f aca="false">IF(Журнал_образцов!A308=Журнал_образцов!A307,Журнал_образцов!B307,0)+1</f>
        <v>304</v>
      </c>
      <c r="C308" s="25" t="str">
        <f aca="false">CONCATENATE(Журнал_образцов!A308,"-",TEXT(Журнал_образцов!B308,"00"))</f>
        <v>-304</v>
      </c>
      <c r="D308" s="26" t="e">
        <f aca="false">LOOKUP(Журнал_образцов!A308,Журнал_заявок!A$3:A325,Журнал_заявок!B$3:B325)</f>
        <v>#N/A</v>
      </c>
      <c r="E308" s="26" t="e">
        <f aca="false">LOOKUP(Журнал_образцов!A308,Журнал_заявок!$A$3:$A325,Журнал_заявок!H$3:H325)</f>
        <v>#N/A</v>
      </c>
      <c r="J308" s="26" t="e">
        <f aca="false">LOOKUP(Журнал_образцов!F308,справочник!K$2:K707,справочник!L$2:L707)</f>
        <v>#N/A</v>
      </c>
      <c r="L308" s="27" t="e">
        <f aca="false">VLOOKUP(F308,справочник!K$1:M$250,3,1)</f>
        <v>#N/A</v>
      </c>
      <c r="M308" s="27" t="e">
        <f aca="false">LOOKUP(Журнал_образцов!$A308,Журнал_заявок!A$3:$A325,Журнал_заявок!J$3:J325)</f>
        <v>#N/A</v>
      </c>
      <c r="N308" s="27" t="e">
        <f aca="false">LOOKUP(Журнал_образцов!$A308,Журнал_заявок!$A$3:B325,Журнал_заявок!K$3:K325)</f>
        <v>#N/A</v>
      </c>
      <c r="U308" s="27" t="e">
        <f aca="false">LOOKUP(Журнал_образцов!$A308,Журнал_заявок!$A$3:$A325,Журнал_заявок!$D$3:$D325)</f>
        <v>#N/A</v>
      </c>
      <c r="V308" s="27" t="e">
        <f aca="false">LOOKUP(Журнал_образцов!$A308,Журнал_заявок!$A$3:$A3862,Журнал_заявок!$L$3:$L3862)</f>
        <v>#N/A</v>
      </c>
      <c r="W308" s="40" t="e">
        <f aca="false">CONCATENATE(G308,H308," ",IF(A308=A309,IF(F308=F309," ",F308),F308)," ",I308,J308,", ")</f>
        <v>#N/A</v>
      </c>
      <c r="X308" s="41" t="e">
        <f aca="false">W308&amp;IF(Журнал_образцов!A308=Журнал_образцов!A307,Журнал_образцов!X307,)</f>
        <v>#N/A</v>
      </c>
    </row>
    <row r="309" customFormat="false" ht="15" hidden="false" customHeight="false" outlineLevel="0" collapsed="false">
      <c r="B309" s="24" t="n">
        <f aca="false">IF(Журнал_образцов!A309=Журнал_образцов!A308,Журнал_образцов!B308,0)+1</f>
        <v>305</v>
      </c>
      <c r="C309" s="25" t="str">
        <f aca="false">CONCATENATE(Журнал_образцов!A309,"-",TEXT(Журнал_образцов!B309,"00"))</f>
        <v>-305</v>
      </c>
      <c r="D309" s="26" t="e">
        <f aca="false">LOOKUP(Журнал_образцов!A309,Журнал_заявок!A$3:A326,Журнал_заявок!B$3:B326)</f>
        <v>#N/A</v>
      </c>
      <c r="E309" s="26" t="e">
        <f aca="false">LOOKUP(Журнал_образцов!A309,Журнал_заявок!$A$3:$A326,Журнал_заявок!H$3:H326)</f>
        <v>#N/A</v>
      </c>
      <c r="J309" s="26" t="e">
        <f aca="false">LOOKUP(Журнал_образцов!F309,справочник!K$2:K708,справочник!L$2:L708)</f>
        <v>#N/A</v>
      </c>
      <c r="L309" s="27" t="e">
        <f aca="false">VLOOKUP(F309,справочник!K$1:M$250,3,1)</f>
        <v>#N/A</v>
      </c>
      <c r="M309" s="27" t="e">
        <f aca="false">LOOKUP(Журнал_образцов!$A309,Журнал_заявок!A$3:$A326,Журнал_заявок!J$3:J326)</f>
        <v>#N/A</v>
      </c>
      <c r="N309" s="27" t="e">
        <f aca="false">LOOKUP(Журнал_образцов!$A309,Журнал_заявок!$A$3:B326,Журнал_заявок!K$3:K326)</f>
        <v>#N/A</v>
      </c>
      <c r="U309" s="27" t="e">
        <f aca="false">LOOKUP(Журнал_образцов!$A309,Журнал_заявок!$A$3:$A326,Журнал_заявок!$D$3:$D326)</f>
        <v>#N/A</v>
      </c>
      <c r="V309" s="27" t="e">
        <f aca="false">LOOKUP(Журнал_образцов!$A309,Журнал_заявок!$A$3:$A3863,Журнал_заявок!$L$3:$L3863)</f>
        <v>#N/A</v>
      </c>
      <c r="W309" s="40" t="e">
        <f aca="false">CONCATENATE(G309,H309," ",IF(A309=A310,IF(F309=F310," ",F309),F309)," ",I309,J309,", ")</f>
        <v>#N/A</v>
      </c>
      <c r="X309" s="41" t="e">
        <f aca="false">W309&amp;IF(Журнал_образцов!A309=Журнал_образцов!A308,Журнал_образцов!X308,)</f>
        <v>#N/A</v>
      </c>
    </row>
    <row r="310" customFormat="false" ht="15" hidden="false" customHeight="false" outlineLevel="0" collapsed="false">
      <c r="B310" s="24" t="n">
        <f aca="false">IF(Журнал_образцов!A310=Журнал_образцов!A309,Журнал_образцов!B309,0)+1</f>
        <v>306</v>
      </c>
      <c r="C310" s="25" t="str">
        <f aca="false">CONCATENATE(Журнал_образцов!A310,"-",TEXT(Журнал_образцов!B310,"00"))</f>
        <v>-306</v>
      </c>
      <c r="D310" s="26" t="e">
        <f aca="false">LOOKUP(Журнал_образцов!A310,Журнал_заявок!A$3:A327,Журнал_заявок!B$3:B327)</f>
        <v>#N/A</v>
      </c>
      <c r="E310" s="26" t="e">
        <f aca="false">LOOKUP(Журнал_образцов!A310,Журнал_заявок!$A$3:$A327,Журнал_заявок!H$3:H327)</f>
        <v>#N/A</v>
      </c>
      <c r="J310" s="26" t="e">
        <f aca="false">LOOKUP(Журнал_образцов!F310,справочник!K$2:K709,справочник!L$2:L709)</f>
        <v>#N/A</v>
      </c>
      <c r="L310" s="27" t="e">
        <f aca="false">VLOOKUP(F310,справочник!K$1:M$250,3,1)</f>
        <v>#N/A</v>
      </c>
      <c r="M310" s="27" t="e">
        <f aca="false">LOOKUP(Журнал_образцов!$A310,Журнал_заявок!A$3:$A327,Журнал_заявок!J$3:J327)</f>
        <v>#N/A</v>
      </c>
      <c r="N310" s="27" t="e">
        <f aca="false">LOOKUP(Журнал_образцов!$A310,Журнал_заявок!$A$3:B327,Журнал_заявок!K$3:K327)</f>
        <v>#N/A</v>
      </c>
      <c r="U310" s="27" t="e">
        <f aca="false">LOOKUP(Журнал_образцов!$A310,Журнал_заявок!$A$3:$A327,Журнал_заявок!$D$3:$D327)</f>
        <v>#N/A</v>
      </c>
      <c r="V310" s="27" t="e">
        <f aca="false">LOOKUP(Журнал_образцов!$A310,Журнал_заявок!$A$3:$A3864,Журнал_заявок!$L$3:$L3864)</f>
        <v>#N/A</v>
      </c>
      <c r="W310" s="40" t="e">
        <f aca="false">CONCATENATE(G310,H310," ",IF(A310=A311,IF(F310=F311," ",F310),F310)," ",I310,J310,", ")</f>
        <v>#N/A</v>
      </c>
      <c r="X310" s="41" t="e">
        <f aca="false">W310&amp;IF(Журнал_образцов!A310=Журнал_образцов!A309,Журнал_образцов!X309,)</f>
        <v>#N/A</v>
      </c>
    </row>
    <row r="311" customFormat="false" ht="15" hidden="false" customHeight="false" outlineLevel="0" collapsed="false">
      <c r="B311" s="24" t="n">
        <f aca="false">IF(Журнал_образцов!A311=Журнал_образцов!A310,Журнал_образцов!B310,0)+1</f>
        <v>307</v>
      </c>
      <c r="C311" s="25" t="str">
        <f aca="false">CONCATENATE(Журнал_образцов!A311,"-",TEXT(Журнал_образцов!B311,"00"))</f>
        <v>-307</v>
      </c>
      <c r="D311" s="26" t="e">
        <f aca="false">LOOKUP(Журнал_образцов!A311,Журнал_заявок!A$3:A328,Журнал_заявок!B$3:B328)</f>
        <v>#N/A</v>
      </c>
      <c r="E311" s="26" t="e">
        <f aca="false">LOOKUP(Журнал_образцов!A311,Журнал_заявок!$A$3:$A328,Журнал_заявок!H$3:H328)</f>
        <v>#N/A</v>
      </c>
      <c r="J311" s="26" t="e">
        <f aca="false">LOOKUP(Журнал_образцов!F311,справочник!K$2:K710,справочник!L$2:L710)</f>
        <v>#N/A</v>
      </c>
      <c r="L311" s="27" t="e">
        <f aca="false">VLOOKUP(F311,справочник!K$1:M$250,3,1)</f>
        <v>#N/A</v>
      </c>
      <c r="M311" s="27" t="e">
        <f aca="false">LOOKUP(Журнал_образцов!$A311,Журнал_заявок!A$3:$A328,Журнал_заявок!J$3:J328)</f>
        <v>#N/A</v>
      </c>
      <c r="N311" s="27" t="e">
        <f aca="false">LOOKUP(Журнал_образцов!$A311,Журнал_заявок!$A$3:B328,Журнал_заявок!K$3:K328)</f>
        <v>#N/A</v>
      </c>
      <c r="U311" s="27" t="e">
        <f aca="false">LOOKUP(Журнал_образцов!$A311,Журнал_заявок!$A$3:$A328,Журнал_заявок!$D$3:$D328)</f>
        <v>#N/A</v>
      </c>
      <c r="V311" s="27" t="e">
        <f aca="false">LOOKUP(Журнал_образцов!$A311,Журнал_заявок!$A$3:$A3865,Журнал_заявок!$L$3:$L3865)</f>
        <v>#N/A</v>
      </c>
      <c r="W311" s="40" t="e">
        <f aca="false">CONCATENATE(G311,H311," ",IF(A311=A312,IF(F311=F312," ",F311),F311)," ",I311,J311,", ")</f>
        <v>#N/A</v>
      </c>
      <c r="X311" s="41" t="e">
        <f aca="false">W311&amp;IF(Журнал_образцов!A311=Журнал_образцов!A310,Журнал_образцов!X310,)</f>
        <v>#N/A</v>
      </c>
    </row>
    <row r="312" customFormat="false" ht="15" hidden="false" customHeight="false" outlineLevel="0" collapsed="false">
      <c r="B312" s="24" t="n">
        <f aca="false">IF(Журнал_образцов!A312=Журнал_образцов!A311,Журнал_образцов!B311,0)+1</f>
        <v>308</v>
      </c>
      <c r="C312" s="25" t="str">
        <f aca="false">CONCATENATE(Журнал_образцов!A312,"-",TEXT(Журнал_образцов!B312,"00"))</f>
        <v>-308</v>
      </c>
      <c r="D312" s="26" t="e">
        <f aca="false">LOOKUP(Журнал_образцов!A312,Журнал_заявок!A$3:A329,Журнал_заявок!B$3:B329)</f>
        <v>#N/A</v>
      </c>
      <c r="E312" s="26" t="e">
        <f aca="false">LOOKUP(Журнал_образцов!A312,Журнал_заявок!$A$3:$A329,Журнал_заявок!H$3:H329)</f>
        <v>#N/A</v>
      </c>
      <c r="J312" s="26" t="e">
        <f aca="false">LOOKUP(Журнал_образцов!F312,справочник!K$2:K711,справочник!L$2:L711)</f>
        <v>#N/A</v>
      </c>
      <c r="L312" s="27" t="e">
        <f aca="false">VLOOKUP(F312,справочник!K$1:M$250,3,1)</f>
        <v>#N/A</v>
      </c>
      <c r="M312" s="27" t="e">
        <f aca="false">LOOKUP(Журнал_образцов!$A312,Журнал_заявок!A$3:$A329,Журнал_заявок!J$3:J329)</f>
        <v>#N/A</v>
      </c>
      <c r="N312" s="27" t="e">
        <f aca="false">LOOKUP(Журнал_образцов!$A312,Журнал_заявок!$A$3:B329,Журнал_заявок!K$3:K329)</f>
        <v>#N/A</v>
      </c>
      <c r="U312" s="27" t="e">
        <f aca="false">LOOKUP(Журнал_образцов!$A312,Журнал_заявок!$A$3:$A329,Журнал_заявок!$D$3:$D329)</f>
        <v>#N/A</v>
      </c>
      <c r="V312" s="27" t="e">
        <f aca="false">LOOKUP(Журнал_образцов!$A312,Журнал_заявок!$A$3:$A3866,Журнал_заявок!$L$3:$L3866)</f>
        <v>#N/A</v>
      </c>
      <c r="W312" s="40" t="e">
        <f aca="false">CONCATENATE(G312,H312," ",IF(A312=A313,IF(F312=F313," ",F312),F312)," ",I312,J312,", ")</f>
        <v>#N/A</v>
      </c>
      <c r="X312" s="41" t="e">
        <f aca="false">W312&amp;IF(Журнал_образцов!A312=Журнал_образцов!A311,Журнал_образцов!X311,)</f>
        <v>#N/A</v>
      </c>
    </row>
    <row r="313" customFormat="false" ht="15" hidden="false" customHeight="false" outlineLevel="0" collapsed="false">
      <c r="B313" s="24" t="n">
        <f aca="false">IF(Журнал_образцов!A313=Журнал_образцов!A312,Журнал_образцов!B312,0)+1</f>
        <v>309</v>
      </c>
      <c r="C313" s="25" t="str">
        <f aca="false">CONCATENATE(Журнал_образцов!A313,"-",TEXT(Журнал_образцов!B313,"00"))</f>
        <v>-309</v>
      </c>
      <c r="D313" s="26" t="e">
        <f aca="false">LOOKUP(Журнал_образцов!A313,Журнал_заявок!A$3:A330,Журнал_заявок!B$3:B330)</f>
        <v>#N/A</v>
      </c>
      <c r="E313" s="26" t="e">
        <f aca="false">LOOKUP(Журнал_образцов!A313,Журнал_заявок!$A$3:$A330,Журнал_заявок!H$3:H330)</f>
        <v>#N/A</v>
      </c>
      <c r="J313" s="26" t="e">
        <f aca="false">LOOKUP(Журнал_образцов!F313,справочник!K$2:K712,справочник!L$2:L712)</f>
        <v>#N/A</v>
      </c>
      <c r="L313" s="27" t="e">
        <f aca="false">VLOOKUP(F313,справочник!K$1:M$250,3,1)</f>
        <v>#N/A</v>
      </c>
      <c r="M313" s="27" t="e">
        <f aca="false">LOOKUP(Журнал_образцов!$A313,Журнал_заявок!A$3:$A330,Журнал_заявок!J$3:J330)</f>
        <v>#N/A</v>
      </c>
      <c r="N313" s="27" t="e">
        <f aca="false">LOOKUP(Журнал_образцов!$A313,Журнал_заявок!$A$3:B330,Журнал_заявок!K$3:K330)</f>
        <v>#N/A</v>
      </c>
      <c r="U313" s="27" t="e">
        <f aca="false">LOOKUP(Журнал_образцов!$A313,Журнал_заявок!$A$3:$A330,Журнал_заявок!$D$3:$D330)</f>
        <v>#N/A</v>
      </c>
      <c r="V313" s="27" t="e">
        <f aca="false">LOOKUP(Журнал_образцов!$A313,Журнал_заявок!$A$3:$A3867,Журнал_заявок!$L$3:$L3867)</f>
        <v>#N/A</v>
      </c>
      <c r="W313" s="40" t="e">
        <f aca="false">CONCATENATE(G313,H313," ",IF(A313=A314,IF(F313=F314," ",F313),F313)," ",I313,J313,", ")</f>
        <v>#N/A</v>
      </c>
      <c r="X313" s="41" t="e">
        <f aca="false">W313&amp;IF(Журнал_образцов!A313=Журнал_образцов!A312,Журнал_образцов!X312,)</f>
        <v>#N/A</v>
      </c>
    </row>
    <row r="314" customFormat="false" ht="15" hidden="false" customHeight="false" outlineLevel="0" collapsed="false">
      <c r="B314" s="24" t="n">
        <f aca="false">IF(Журнал_образцов!A314=Журнал_образцов!A313,Журнал_образцов!B313,0)+1</f>
        <v>310</v>
      </c>
      <c r="C314" s="25" t="str">
        <f aca="false">CONCATENATE(Журнал_образцов!A314,"-",TEXT(Журнал_образцов!B314,"00"))</f>
        <v>-310</v>
      </c>
      <c r="D314" s="26" t="e">
        <f aca="false">LOOKUP(Журнал_образцов!A314,Журнал_заявок!A$3:A331,Журнал_заявок!B$3:B331)</f>
        <v>#N/A</v>
      </c>
      <c r="E314" s="26" t="e">
        <f aca="false">LOOKUP(Журнал_образцов!A314,Журнал_заявок!$A$3:$A331,Журнал_заявок!H$3:H331)</f>
        <v>#N/A</v>
      </c>
      <c r="J314" s="26" t="e">
        <f aca="false">LOOKUP(Журнал_образцов!F314,справочник!K$2:K713,справочник!L$2:L713)</f>
        <v>#N/A</v>
      </c>
      <c r="L314" s="27" t="e">
        <f aca="false">VLOOKUP(F314,справочник!K$1:M$250,3,1)</f>
        <v>#N/A</v>
      </c>
      <c r="M314" s="27" t="e">
        <f aca="false">LOOKUP(Журнал_образцов!$A314,Журнал_заявок!A$3:$A331,Журнал_заявок!J$3:J331)</f>
        <v>#N/A</v>
      </c>
      <c r="N314" s="27" t="e">
        <f aca="false">LOOKUP(Журнал_образцов!$A314,Журнал_заявок!$A$3:B331,Журнал_заявок!K$3:K331)</f>
        <v>#N/A</v>
      </c>
      <c r="U314" s="27" t="e">
        <f aca="false">LOOKUP(Журнал_образцов!$A314,Журнал_заявок!$A$3:$A331,Журнал_заявок!$D$3:$D331)</f>
        <v>#N/A</v>
      </c>
      <c r="V314" s="27" t="e">
        <f aca="false">LOOKUP(Журнал_образцов!$A314,Журнал_заявок!$A$3:$A3868,Журнал_заявок!$L$3:$L3868)</f>
        <v>#N/A</v>
      </c>
      <c r="W314" s="40" t="e">
        <f aca="false">CONCATENATE(G314,H314," ",IF(A314=A315,IF(F314=F315," ",F314),F314)," ",I314,J314,", ")</f>
        <v>#N/A</v>
      </c>
      <c r="X314" s="41" t="e">
        <f aca="false">W314&amp;IF(Журнал_образцов!A314=Журнал_образцов!A313,Журнал_образцов!X313,)</f>
        <v>#N/A</v>
      </c>
    </row>
    <row r="315" customFormat="false" ht="15" hidden="false" customHeight="false" outlineLevel="0" collapsed="false">
      <c r="B315" s="24" t="n">
        <f aca="false">IF(Журнал_образцов!A315=Журнал_образцов!A314,Журнал_образцов!B314,0)+1</f>
        <v>311</v>
      </c>
      <c r="C315" s="25" t="str">
        <f aca="false">CONCATENATE(Журнал_образцов!A315,"-",TEXT(Журнал_образцов!B315,"00"))</f>
        <v>-311</v>
      </c>
      <c r="D315" s="26" t="e">
        <f aca="false">LOOKUP(Журнал_образцов!A315,Журнал_заявок!A$3:A332,Журнал_заявок!B$3:B332)</f>
        <v>#N/A</v>
      </c>
      <c r="E315" s="26" t="e">
        <f aca="false">LOOKUP(Журнал_образцов!A315,Журнал_заявок!$A$3:$A332,Журнал_заявок!H$3:H332)</f>
        <v>#N/A</v>
      </c>
      <c r="J315" s="26" t="e">
        <f aca="false">LOOKUP(Журнал_образцов!F315,справочник!K$2:K714,справочник!L$2:L714)</f>
        <v>#N/A</v>
      </c>
      <c r="L315" s="27" t="e">
        <f aca="false">VLOOKUP(F315,справочник!K$1:M$250,3,1)</f>
        <v>#N/A</v>
      </c>
      <c r="M315" s="27" t="e">
        <f aca="false">LOOKUP(Журнал_образцов!$A315,Журнал_заявок!A$3:$A332,Журнал_заявок!J$3:J332)</f>
        <v>#N/A</v>
      </c>
      <c r="N315" s="27" t="e">
        <f aca="false">LOOKUP(Журнал_образцов!$A315,Журнал_заявок!$A$3:B332,Журнал_заявок!K$3:K332)</f>
        <v>#N/A</v>
      </c>
      <c r="U315" s="27" t="e">
        <f aca="false">LOOKUP(Журнал_образцов!$A315,Журнал_заявок!$A$3:$A332,Журнал_заявок!$D$3:$D332)</f>
        <v>#N/A</v>
      </c>
      <c r="V315" s="27" t="e">
        <f aca="false">LOOKUP(Журнал_образцов!$A315,Журнал_заявок!$A$3:$A3869,Журнал_заявок!$L$3:$L3869)</f>
        <v>#N/A</v>
      </c>
      <c r="W315" s="40" t="e">
        <f aca="false">CONCATENATE(G315,H315," ",IF(A315=A316,IF(F315=F316," ",F315),F315)," ",I315,J315,", ")</f>
        <v>#N/A</v>
      </c>
      <c r="X315" s="41" t="e">
        <f aca="false">W315&amp;IF(Журнал_образцов!A315=Журнал_образцов!A314,Журнал_образцов!X314,)</f>
        <v>#N/A</v>
      </c>
    </row>
    <row r="316" customFormat="false" ht="15" hidden="false" customHeight="false" outlineLevel="0" collapsed="false">
      <c r="B316" s="24" t="n">
        <f aca="false">IF(Журнал_образцов!A316=Журнал_образцов!A315,Журнал_образцов!B315,0)+1</f>
        <v>312</v>
      </c>
      <c r="C316" s="25" t="str">
        <f aca="false">CONCATENATE(Журнал_образцов!A316,"-",TEXT(Журнал_образцов!B316,"00"))</f>
        <v>-312</v>
      </c>
      <c r="D316" s="26" t="e">
        <f aca="false">LOOKUP(Журнал_образцов!A316,Журнал_заявок!A$3:A333,Журнал_заявок!B$3:B333)</f>
        <v>#N/A</v>
      </c>
      <c r="E316" s="26" t="e">
        <f aca="false">LOOKUP(Журнал_образцов!A316,Журнал_заявок!$A$3:$A333,Журнал_заявок!H$3:H333)</f>
        <v>#N/A</v>
      </c>
      <c r="J316" s="26" t="e">
        <f aca="false">LOOKUP(Журнал_образцов!F316,справочник!K$2:K715,справочник!L$2:L715)</f>
        <v>#N/A</v>
      </c>
      <c r="L316" s="27" t="e">
        <f aca="false">VLOOKUP(F316,справочник!K$1:M$250,3,1)</f>
        <v>#N/A</v>
      </c>
      <c r="M316" s="27" t="e">
        <f aca="false">LOOKUP(Журнал_образцов!$A316,Журнал_заявок!A$3:$A333,Журнал_заявок!J$3:J333)</f>
        <v>#N/A</v>
      </c>
      <c r="N316" s="27" t="e">
        <f aca="false">LOOKUP(Журнал_образцов!$A316,Журнал_заявок!$A$3:B333,Журнал_заявок!K$3:K333)</f>
        <v>#N/A</v>
      </c>
      <c r="U316" s="27" t="e">
        <f aca="false">LOOKUP(Журнал_образцов!$A316,Журнал_заявок!$A$3:$A333,Журнал_заявок!$D$3:$D333)</f>
        <v>#N/A</v>
      </c>
      <c r="V316" s="27" t="e">
        <f aca="false">LOOKUP(Журнал_образцов!$A316,Журнал_заявок!$A$3:$A3870,Журнал_заявок!$L$3:$L3870)</f>
        <v>#N/A</v>
      </c>
      <c r="W316" s="40" t="e">
        <f aca="false">CONCATENATE(G316,H316," ",IF(A316=A317,IF(F316=F317," ",F316),F316)," ",I316,J316,", ")</f>
        <v>#N/A</v>
      </c>
      <c r="X316" s="41" t="e">
        <f aca="false">W316&amp;IF(Журнал_образцов!A316=Журнал_образцов!A315,Журнал_образцов!X315,)</f>
        <v>#N/A</v>
      </c>
    </row>
    <row r="317" customFormat="false" ht="15" hidden="false" customHeight="false" outlineLevel="0" collapsed="false">
      <c r="B317" s="24" t="n">
        <f aca="false">IF(Журнал_образцов!A317=Журнал_образцов!A316,Журнал_образцов!B316,0)+1</f>
        <v>313</v>
      </c>
      <c r="C317" s="25" t="str">
        <f aca="false">CONCATENATE(Журнал_образцов!A317,"-",TEXT(Журнал_образцов!B317,"00"))</f>
        <v>-313</v>
      </c>
      <c r="D317" s="26" t="e">
        <f aca="false">LOOKUP(Журнал_образцов!A317,Журнал_заявок!A$3:A334,Журнал_заявок!B$3:B334)</f>
        <v>#N/A</v>
      </c>
      <c r="E317" s="26" t="e">
        <f aca="false">LOOKUP(Журнал_образцов!A317,Журнал_заявок!$A$3:$A334,Журнал_заявок!H$3:H334)</f>
        <v>#N/A</v>
      </c>
      <c r="J317" s="26" t="e">
        <f aca="false">LOOKUP(Журнал_образцов!F317,справочник!K$2:K716,справочник!L$2:L716)</f>
        <v>#N/A</v>
      </c>
      <c r="L317" s="27" t="e">
        <f aca="false">VLOOKUP(F317,справочник!K$1:M$250,3,1)</f>
        <v>#N/A</v>
      </c>
      <c r="M317" s="27" t="e">
        <f aca="false">LOOKUP(Журнал_образцов!$A317,Журнал_заявок!A$3:$A334,Журнал_заявок!J$3:J334)</f>
        <v>#N/A</v>
      </c>
      <c r="N317" s="27" t="e">
        <f aca="false">LOOKUP(Журнал_образцов!$A317,Журнал_заявок!$A$3:B334,Журнал_заявок!K$3:K334)</f>
        <v>#N/A</v>
      </c>
      <c r="U317" s="27" t="e">
        <f aca="false">LOOKUP(Журнал_образцов!$A317,Журнал_заявок!$A$3:$A334,Журнал_заявок!$D$3:$D334)</f>
        <v>#N/A</v>
      </c>
      <c r="V317" s="27" t="e">
        <f aca="false">LOOKUP(Журнал_образцов!$A317,Журнал_заявок!$A$3:$A3871,Журнал_заявок!$L$3:$L3871)</f>
        <v>#N/A</v>
      </c>
      <c r="W317" s="40" t="e">
        <f aca="false">CONCATENATE(G317,H317," ",IF(A317=A318,IF(F317=F318," ",F317),F317)," ",I317,J317,", ")</f>
        <v>#N/A</v>
      </c>
      <c r="X317" s="41" t="e">
        <f aca="false">W317&amp;IF(Журнал_образцов!A317=Журнал_образцов!A316,Журнал_образцов!X316,)</f>
        <v>#N/A</v>
      </c>
    </row>
    <row r="318" customFormat="false" ht="15" hidden="false" customHeight="false" outlineLevel="0" collapsed="false">
      <c r="B318" s="24" t="n">
        <f aca="false">IF(Журнал_образцов!A318=Журнал_образцов!A317,Журнал_образцов!B317,0)+1</f>
        <v>314</v>
      </c>
      <c r="C318" s="25" t="str">
        <f aca="false">CONCATENATE(Журнал_образцов!A318,"-",TEXT(Журнал_образцов!B318,"00"))</f>
        <v>-314</v>
      </c>
      <c r="D318" s="26" t="e">
        <f aca="false">LOOKUP(Журнал_образцов!A318,Журнал_заявок!A$3:A335,Журнал_заявок!B$3:B335)</f>
        <v>#N/A</v>
      </c>
      <c r="E318" s="26" t="e">
        <f aca="false">LOOKUP(Журнал_образцов!A318,Журнал_заявок!$A$3:$A335,Журнал_заявок!H$3:H335)</f>
        <v>#N/A</v>
      </c>
      <c r="J318" s="26" t="e">
        <f aca="false">LOOKUP(Журнал_образцов!F318,справочник!K$2:K717,справочник!L$2:L717)</f>
        <v>#N/A</v>
      </c>
      <c r="L318" s="27" t="e">
        <f aca="false">VLOOKUP(F318,справочник!K$1:M$250,3,1)</f>
        <v>#N/A</v>
      </c>
      <c r="M318" s="27" t="e">
        <f aca="false">LOOKUP(Журнал_образцов!$A318,Журнал_заявок!A$3:$A335,Журнал_заявок!J$3:J335)</f>
        <v>#N/A</v>
      </c>
      <c r="N318" s="27" t="e">
        <f aca="false">LOOKUP(Журнал_образцов!$A318,Журнал_заявок!$A$3:B335,Журнал_заявок!K$3:K335)</f>
        <v>#N/A</v>
      </c>
      <c r="U318" s="27" t="e">
        <f aca="false">LOOKUP(Журнал_образцов!$A318,Журнал_заявок!$A$3:$A335,Журнал_заявок!$D$3:$D335)</f>
        <v>#N/A</v>
      </c>
      <c r="V318" s="27" t="e">
        <f aca="false">LOOKUP(Журнал_образцов!$A318,Журнал_заявок!$A$3:$A3872,Журнал_заявок!$L$3:$L3872)</f>
        <v>#N/A</v>
      </c>
      <c r="W318" s="40" t="e">
        <f aca="false">CONCATENATE(G318,H318," ",IF(A318=A319,IF(F318=F319," ",F318),F318)," ",I318,J318,", ")</f>
        <v>#N/A</v>
      </c>
      <c r="X318" s="41" t="e">
        <f aca="false">W318&amp;IF(Журнал_образцов!A318=Журнал_образцов!A317,Журнал_образцов!X317,)</f>
        <v>#N/A</v>
      </c>
    </row>
    <row r="319" customFormat="false" ht="15" hidden="false" customHeight="false" outlineLevel="0" collapsed="false">
      <c r="B319" s="24" t="n">
        <f aca="false">IF(Журнал_образцов!A319=Журнал_образцов!A318,Журнал_образцов!B318,0)+1</f>
        <v>315</v>
      </c>
      <c r="C319" s="25" t="str">
        <f aca="false">CONCATENATE(Журнал_образцов!A319,"-",TEXT(Журнал_образцов!B319,"00"))</f>
        <v>-315</v>
      </c>
      <c r="D319" s="26" t="e">
        <f aca="false">LOOKUP(Журнал_образцов!A319,Журнал_заявок!A$3:A336,Журнал_заявок!B$3:B336)</f>
        <v>#N/A</v>
      </c>
      <c r="E319" s="26" t="e">
        <f aca="false">LOOKUP(Журнал_образцов!A319,Журнал_заявок!$A$3:$A336,Журнал_заявок!H$3:H336)</f>
        <v>#N/A</v>
      </c>
      <c r="J319" s="26" t="e">
        <f aca="false">LOOKUP(Журнал_образцов!F319,справочник!K$2:K718,справочник!L$2:L718)</f>
        <v>#N/A</v>
      </c>
      <c r="L319" s="27" t="e">
        <f aca="false">VLOOKUP(F319,справочник!K$1:M$250,3,1)</f>
        <v>#N/A</v>
      </c>
      <c r="M319" s="27" t="e">
        <f aca="false">LOOKUP(Журнал_образцов!$A319,Журнал_заявок!A$3:$A336,Журнал_заявок!J$3:J336)</f>
        <v>#N/A</v>
      </c>
      <c r="N319" s="27" t="e">
        <f aca="false">LOOKUP(Журнал_образцов!$A319,Журнал_заявок!$A$3:B336,Журнал_заявок!K$3:K336)</f>
        <v>#N/A</v>
      </c>
      <c r="U319" s="27" t="e">
        <f aca="false">LOOKUP(Журнал_образцов!$A319,Журнал_заявок!$A$3:$A336,Журнал_заявок!$D$3:$D336)</f>
        <v>#N/A</v>
      </c>
      <c r="V319" s="27" t="e">
        <f aca="false">LOOKUP(Журнал_образцов!$A319,Журнал_заявок!$A$3:$A3873,Журнал_заявок!$L$3:$L3873)</f>
        <v>#N/A</v>
      </c>
      <c r="W319" s="40" t="e">
        <f aca="false">CONCATENATE(G319,H319," ",IF(A319=A320,IF(F319=F320," ",F319),F319)," ",I319,J319,", ")</f>
        <v>#N/A</v>
      </c>
      <c r="X319" s="41" t="e">
        <f aca="false">W319&amp;IF(Журнал_образцов!A319=Журнал_образцов!A318,Журнал_образцов!X318,)</f>
        <v>#N/A</v>
      </c>
    </row>
    <row r="320" customFormat="false" ht="15" hidden="false" customHeight="false" outlineLevel="0" collapsed="false">
      <c r="B320" s="24" t="n">
        <f aca="false">IF(Журнал_образцов!A320=Журнал_образцов!A319,Журнал_образцов!B319,0)+1</f>
        <v>316</v>
      </c>
      <c r="C320" s="25" t="str">
        <f aca="false">CONCATENATE(Журнал_образцов!A320,"-",TEXT(Журнал_образцов!B320,"00"))</f>
        <v>-316</v>
      </c>
      <c r="D320" s="26" t="e">
        <f aca="false">LOOKUP(Журнал_образцов!A320,Журнал_заявок!A$3:A337,Журнал_заявок!B$3:B337)</f>
        <v>#N/A</v>
      </c>
      <c r="E320" s="26" t="e">
        <f aca="false">LOOKUP(Журнал_образцов!A320,Журнал_заявок!$A$3:$A337,Журнал_заявок!H$3:H337)</f>
        <v>#N/A</v>
      </c>
      <c r="J320" s="26" t="e">
        <f aca="false">LOOKUP(Журнал_образцов!F320,справочник!K$2:K719,справочник!L$2:L719)</f>
        <v>#N/A</v>
      </c>
      <c r="L320" s="27" t="e">
        <f aca="false">VLOOKUP(F320,справочник!K$1:M$250,3,1)</f>
        <v>#N/A</v>
      </c>
      <c r="M320" s="27" t="e">
        <f aca="false">LOOKUP(Журнал_образцов!$A320,Журнал_заявок!A$3:$A337,Журнал_заявок!J$3:J337)</f>
        <v>#N/A</v>
      </c>
      <c r="N320" s="27" t="e">
        <f aca="false">LOOKUP(Журнал_образцов!$A320,Журнал_заявок!$A$3:B337,Журнал_заявок!K$3:K337)</f>
        <v>#N/A</v>
      </c>
      <c r="U320" s="27" t="e">
        <f aca="false">LOOKUP(Журнал_образцов!$A320,Журнал_заявок!$A$3:$A337,Журнал_заявок!$D$3:$D337)</f>
        <v>#N/A</v>
      </c>
      <c r="V320" s="27" t="e">
        <f aca="false">LOOKUP(Журнал_образцов!$A320,Журнал_заявок!$A$3:$A3874,Журнал_заявок!$L$3:$L3874)</f>
        <v>#N/A</v>
      </c>
      <c r="W320" s="40" t="e">
        <f aca="false">CONCATENATE(G320,H320," ",IF(A320=A321,IF(F320=F321," ",F320),F320)," ",I320,J320,", ")</f>
        <v>#N/A</v>
      </c>
      <c r="X320" s="41" t="e">
        <f aca="false">W320&amp;IF(Журнал_образцов!A320=Журнал_образцов!A319,Журнал_образцов!X319,)</f>
        <v>#N/A</v>
      </c>
    </row>
    <row r="321" customFormat="false" ht="15" hidden="false" customHeight="false" outlineLevel="0" collapsed="false">
      <c r="B321" s="24" t="n">
        <f aca="false">IF(Журнал_образцов!A321=Журнал_образцов!A320,Журнал_образцов!B320,0)+1</f>
        <v>317</v>
      </c>
      <c r="C321" s="25" t="str">
        <f aca="false">CONCATENATE(Журнал_образцов!A321,"-",TEXT(Журнал_образцов!B321,"00"))</f>
        <v>-317</v>
      </c>
      <c r="D321" s="26" t="e">
        <f aca="false">LOOKUP(Журнал_образцов!A321,Журнал_заявок!A$3:A338,Журнал_заявок!B$3:B338)</f>
        <v>#N/A</v>
      </c>
      <c r="E321" s="26" t="e">
        <f aca="false">LOOKUP(Журнал_образцов!A321,Журнал_заявок!$A$3:$A338,Журнал_заявок!H$3:H338)</f>
        <v>#N/A</v>
      </c>
      <c r="J321" s="26" t="e">
        <f aca="false">LOOKUP(Журнал_образцов!F321,справочник!K$2:K720,справочник!L$2:L720)</f>
        <v>#N/A</v>
      </c>
      <c r="L321" s="27" t="e">
        <f aca="false">VLOOKUP(F321,справочник!K$1:M$250,3,1)</f>
        <v>#N/A</v>
      </c>
      <c r="M321" s="27" t="e">
        <f aca="false">LOOKUP(Журнал_образцов!$A321,Журнал_заявок!A$3:$A338,Журнал_заявок!J$3:J338)</f>
        <v>#N/A</v>
      </c>
      <c r="N321" s="27" t="e">
        <f aca="false">LOOKUP(Журнал_образцов!$A321,Журнал_заявок!$A$3:B338,Журнал_заявок!K$3:K338)</f>
        <v>#N/A</v>
      </c>
      <c r="U321" s="27" t="e">
        <f aca="false">LOOKUP(Журнал_образцов!$A321,Журнал_заявок!$A$3:$A338,Журнал_заявок!$D$3:$D338)</f>
        <v>#N/A</v>
      </c>
      <c r="V321" s="27" t="e">
        <f aca="false">LOOKUP(Журнал_образцов!$A321,Журнал_заявок!$A$3:$A3875,Журнал_заявок!$L$3:$L3875)</f>
        <v>#N/A</v>
      </c>
      <c r="W321" s="40" t="e">
        <f aca="false">CONCATENATE(G321,H321," ",IF(A321=A322,IF(F321=F322," ",F321),F321)," ",I321,J321,", ")</f>
        <v>#N/A</v>
      </c>
      <c r="X321" s="41" t="e">
        <f aca="false">W321&amp;IF(Журнал_образцов!A321=Журнал_образцов!A320,Журнал_образцов!X320,)</f>
        <v>#N/A</v>
      </c>
    </row>
    <row r="322" customFormat="false" ht="15" hidden="false" customHeight="false" outlineLevel="0" collapsed="false">
      <c r="B322" s="24" t="n">
        <f aca="false">IF(Журнал_образцов!A322=Журнал_образцов!A321,Журнал_образцов!B321,0)+1</f>
        <v>318</v>
      </c>
      <c r="C322" s="25" t="str">
        <f aca="false">CONCATENATE(Журнал_образцов!A322,"-",TEXT(Журнал_образцов!B322,"00"))</f>
        <v>-318</v>
      </c>
      <c r="D322" s="26" t="e">
        <f aca="false">LOOKUP(Журнал_образцов!A322,Журнал_заявок!A$3:A339,Журнал_заявок!B$3:B339)</f>
        <v>#N/A</v>
      </c>
      <c r="E322" s="26" t="e">
        <f aca="false">LOOKUP(Журнал_образцов!A322,Журнал_заявок!$A$3:$A339,Журнал_заявок!H$3:H339)</f>
        <v>#N/A</v>
      </c>
      <c r="J322" s="26" t="e">
        <f aca="false">LOOKUP(Журнал_образцов!F322,справочник!K$2:K721,справочник!L$2:L721)</f>
        <v>#N/A</v>
      </c>
      <c r="L322" s="27" t="e">
        <f aca="false">VLOOKUP(F322,справочник!K$1:M$250,3,1)</f>
        <v>#N/A</v>
      </c>
      <c r="M322" s="27" t="e">
        <f aca="false">LOOKUP(Журнал_образцов!$A322,Журнал_заявок!A$3:$A339,Журнал_заявок!J$3:J339)</f>
        <v>#N/A</v>
      </c>
      <c r="N322" s="27" t="e">
        <f aca="false">LOOKUP(Журнал_образцов!$A322,Журнал_заявок!$A$3:B339,Журнал_заявок!K$3:K339)</f>
        <v>#N/A</v>
      </c>
      <c r="U322" s="27" t="e">
        <f aca="false">LOOKUP(Журнал_образцов!$A322,Журнал_заявок!$A$3:$A339,Журнал_заявок!$D$3:$D339)</f>
        <v>#N/A</v>
      </c>
      <c r="V322" s="27" t="e">
        <f aca="false">LOOKUP(Журнал_образцов!$A322,Журнал_заявок!$A$3:$A3876,Журнал_заявок!$L$3:$L3876)</f>
        <v>#N/A</v>
      </c>
      <c r="W322" s="40" t="e">
        <f aca="false">CONCATENATE(G322,H322," ",IF(A322=A323,IF(F322=F323," ",F322),F322)," ",I322,J322,", ")</f>
        <v>#N/A</v>
      </c>
      <c r="X322" s="41" t="e">
        <f aca="false">W322&amp;IF(Журнал_образцов!A322=Журнал_образцов!A321,Журнал_образцов!X321,)</f>
        <v>#N/A</v>
      </c>
    </row>
    <row r="323" customFormat="false" ht="15" hidden="false" customHeight="false" outlineLevel="0" collapsed="false">
      <c r="B323" s="24" t="n">
        <f aca="false">IF(Журнал_образцов!A323=Журнал_образцов!A322,Журнал_образцов!B322,0)+1</f>
        <v>319</v>
      </c>
      <c r="C323" s="25" t="str">
        <f aca="false">CONCATENATE(Журнал_образцов!A323,"-",TEXT(Журнал_образцов!B323,"00"))</f>
        <v>-319</v>
      </c>
      <c r="D323" s="26" t="e">
        <f aca="false">LOOKUP(Журнал_образцов!A323,Журнал_заявок!A$3:A340,Журнал_заявок!B$3:B340)</f>
        <v>#N/A</v>
      </c>
      <c r="E323" s="26" t="e">
        <f aca="false">LOOKUP(Журнал_образцов!A323,Журнал_заявок!$A$3:$A340,Журнал_заявок!H$3:H340)</f>
        <v>#N/A</v>
      </c>
      <c r="J323" s="26" t="e">
        <f aca="false">LOOKUP(Журнал_образцов!F323,справочник!K$2:K722,справочник!L$2:L722)</f>
        <v>#N/A</v>
      </c>
      <c r="L323" s="27" t="e">
        <f aca="false">VLOOKUP(F323,справочник!K$1:M$250,3,1)</f>
        <v>#N/A</v>
      </c>
      <c r="M323" s="27" t="e">
        <f aca="false">LOOKUP(Журнал_образцов!$A323,Журнал_заявок!A$3:$A340,Журнал_заявок!J$3:J340)</f>
        <v>#N/A</v>
      </c>
      <c r="N323" s="27" t="e">
        <f aca="false">LOOKUP(Журнал_образцов!$A323,Журнал_заявок!$A$3:B340,Журнал_заявок!K$3:K340)</f>
        <v>#N/A</v>
      </c>
      <c r="U323" s="27" t="e">
        <f aca="false">LOOKUP(Журнал_образцов!$A323,Журнал_заявок!$A$3:$A340,Журнал_заявок!$D$3:$D340)</f>
        <v>#N/A</v>
      </c>
      <c r="V323" s="27" t="e">
        <f aca="false">LOOKUP(Журнал_образцов!$A323,Журнал_заявок!$A$3:$A3877,Журнал_заявок!$L$3:$L3877)</f>
        <v>#N/A</v>
      </c>
      <c r="W323" s="40" t="e">
        <f aca="false">CONCATENATE(G323,H323," ",IF(A323=A324,IF(F323=F324," ",F323),F323)," ",I323,J323,", ")</f>
        <v>#N/A</v>
      </c>
      <c r="X323" s="41" t="e">
        <f aca="false">W323&amp;IF(Журнал_образцов!A323=Журнал_образцов!A322,Журнал_образцов!X322,)</f>
        <v>#N/A</v>
      </c>
    </row>
    <row r="324" customFormat="false" ht="15" hidden="false" customHeight="false" outlineLevel="0" collapsed="false">
      <c r="B324" s="24" t="n">
        <f aca="false">IF(Журнал_образцов!A324=Журнал_образцов!A323,Журнал_образцов!B323,0)+1</f>
        <v>320</v>
      </c>
      <c r="C324" s="25" t="str">
        <f aca="false">CONCATENATE(Журнал_образцов!A324,"-",TEXT(Журнал_образцов!B324,"00"))</f>
        <v>-320</v>
      </c>
      <c r="D324" s="26" t="e">
        <f aca="false">LOOKUP(Журнал_образцов!A324,Журнал_заявок!A$3:A341,Журнал_заявок!B$3:B341)</f>
        <v>#N/A</v>
      </c>
      <c r="E324" s="26" t="e">
        <f aca="false">LOOKUP(Журнал_образцов!A324,Журнал_заявок!$A$3:$A341,Журнал_заявок!H$3:H341)</f>
        <v>#N/A</v>
      </c>
      <c r="J324" s="26" t="e">
        <f aca="false">LOOKUP(Журнал_образцов!F324,справочник!K$2:K723,справочник!L$2:L723)</f>
        <v>#N/A</v>
      </c>
      <c r="L324" s="27" t="e">
        <f aca="false">VLOOKUP(F324,справочник!K$1:M$250,3,1)</f>
        <v>#N/A</v>
      </c>
      <c r="M324" s="27" t="e">
        <f aca="false">LOOKUP(Журнал_образцов!$A324,Журнал_заявок!A$3:$A341,Журнал_заявок!J$3:J341)</f>
        <v>#N/A</v>
      </c>
      <c r="N324" s="27" t="e">
        <f aca="false">LOOKUP(Журнал_образцов!$A324,Журнал_заявок!$A$3:B341,Журнал_заявок!K$3:K341)</f>
        <v>#N/A</v>
      </c>
      <c r="U324" s="27" t="e">
        <f aca="false">LOOKUP(Журнал_образцов!$A324,Журнал_заявок!$A$3:$A341,Журнал_заявок!$D$3:$D341)</f>
        <v>#N/A</v>
      </c>
      <c r="V324" s="27" t="e">
        <f aca="false">LOOKUP(Журнал_образцов!$A324,Журнал_заявок!$A$3:$A3878,Журнал_заявок!$L$3:$L3878)</f>
        <v>#N/A</v>
      </c>
      <c r="W324" s="40" t="e">
        <f aca="false">CONCATENATE(G324,H324," ",IF(A324=A325,IF(F324=F325," ",F324),F324)," ",I324,J324,", ")</f>
        <v>#N/A</v>
      </c>
      <c r="X324" s="41" t="e">
        <f aca="false">W324&amp;IF(Журнал_образцов!A324=Журнал_образцов!A323,Журнал_образцов!X323,)</f>
        <v>#N/A</v>
      </c>
    </row>
    <row r="325" customFormat="false" ht="15" hidden="false" customHeight="false" outlineLevel="0" collapsed="false">
      <c r="B325" s="24" t="n">
        <f aca="false">IF(Журнал_образцов!A325=Журнал_образцов!A324,Журнал_образцов!B324,0)+1</f>
        <v>321</v>
      </c>
      <c r="C325" s="25" t="str">
        <f aca="false">CONCATENATE(Журнал_образцов!A325,"-",TEXT(Журнал_образцов!B325,"00"))</f>
        <v>-321</v>
      </c>
      <c r="D325" s="26" t="e">
        <f aca="false">LOOKUP(Журнал_образцов!A325,Журнал_заявок!A$3:A342,Журнал_заявок!B$3:B342)</f>
        <v>#N/A</v>
      </c>
      <c r="E325" s="26" t="e">
        <f aca="false">LOOKUP(Журнал_образцов!A325,Журнал_заявок!$A$3:$A342,Журнал_заявок!H$3:H342)</f>
        <v>#N/A</v>
      </c>
      <c r="J325" s="26" t="e">
        <f aca="false">LOOKUP(Журнал_образцов!F325,справочник!K$2:K724,справочник!L$2:L724)</f>
        <v>#N/A</v>
      </c>
      <c r="L325" s="27" t="e">
        <f aca="false">VLOOKUP(F325,справочник!K$1:M$250,3,1)</f>
        <v>#N/A</v>
      </c>
      <c r="M325" s="27" t="e">
        <f aca="false">LOOKUP(Журнал_образцов!$A325,Журнал_заявок!A$3:$A342,Журнал_заявок!J$3:J342)</f>
        <v>#N/A</v>
      </c>
      <c r="N325" s="27" t="e">
        <f aca="false">LOOKUP(Журнал_образцов!$A325,Журнал_заявок!$A$3:B342,Журнал_заявок!K$3:K342)</f>
        <v>#N/A</v>
      </c>
      <c r="U325" s="27" t="e">
        <f aca="false">LOOKUP(Журнал_образцов!$A325,Журнал_заявок!$A$3:$A342,Журнал_заявок!$D$3:$D342)</f>
        <v>#N/A</v>
      </c>
      <c r="V325" s="27" t="e">
        <f aca="false">LOOKUP(Журнал_образцов!$A325,Журнал_заявок!$A$3:$A3879,Журнал_заявок!$L$3:$L3879)</f>
        <v>#N/A</v>
      </c>
      <c r="W325" s="40" t="e">
        <f aca="false">CONCATENATE(G325,H325," ",IF(A325=A326,IF(F325=F326," ",F325),F325)," ",I325,J325,", ")</f>
        <v>#N/A</v>
      </c>
      <c r="X325" s="41" t="e">
        <f aca="false">W325&amp;IF(Журнал_образцов!A325=Журнал_образцов!A324,Журнал_образцов!X324,)</f>
        <v>#N/A</v>
      </c>
    </row>
    <row r="326" customFormat="false" ht="15" hidden="false" customHeight="false" outlineLevel="0" collapsed="false">
      <c r="B326" s="24" t="n">
        <f aca="false">IF(Журнал_образцов!A326=Журнал_образцов!A325,Журнал_образцов!B325,0)+1</f>
        <v>322</v>
      </c>
      <c r="C326" s="25" t="str">
        <f aca="false">CONCATENATE(Журнал_образцов!A326,"-",TEXT(Журнал_образцов!B326,"00"))</f>
        <v>-322</v>
      </c>
      <c r="D326" s="26" t="e">
        <f aca="false">LOOKUP(Журнал_образцов!A326,Журнал_заявок!A$3:A343,Журнал_заявок!B$3:B343)</f>
        <v>#N/A</v>
      </c>
      <c r="E326" s="26" t="e">
        <f aca="false">LOOKUP(Журнал_образцов!A326,Журнал_заявок!$A$3:$A343,Журнал_заявок!H$3:H343)</f>
        <v>#N/A</v>
      </c>
      <c r="J326" s="26" t="e">
        <f aca="false">LOOKUP(Журнал_образцов!F326,справочник!K$2:K725,справочник!L$2:L725)</f>
        <v>#N/A</v>
      </c>
      <c r="L326" s="27" t="e">
        <f aca="false">VLOOKUP(F326,справочник!K$1:M$250,3,1)</f>
        <v>#N/A</v>
      </c>
      <c r="M326" s="27" t="e">
        <f aca="false">LOOKUP(Журнал_образцов!$A326,Журнал_заявок!A$3:$A343,Журнал_заявок!J$3:J343)</f>
        <v>#N/A</v>
      </c>
      <c r="N326" s="27" t="e">
        <f aca="false">LOOKUP(Журнал_образцов!$A326,Журнал_заявок!$A$3:B343,Журнал_заявок!K$3:K343)</f>
        <v>#N/A</v>
      </c>
      <c r="U326" s="27" t="e">
        <f aca="false">LOOKUP(Журнал_образцов!$A326,Журнал_заявок!$A$3:$A343,Журнал_заявок!$D$3:$D343)</f>
        <v>#N/A</v>
      </c>
      <c r="V326" s="27" t="e">
        <f aca="false">LOOKUP(Журнал_образцов!$A326,Журнал_заявок!$A$3:$A3880,Журнал_заявок!$L$3:$L3880)</f>
        <v>#N/A</v>
      </c>
      <c r="W326" s="40" t="e">
        <f aca="false">CONCATENATE(G326,H326," ",IF(A326=A327,IF(F326=F327," ",F326),F326)," ",I326,J326,", ")</f>
        <v>#N/A</v>
      </c>
      <c r="X326" s="41" t="e">
        <f aca="false">W326&amp;IF(Журнал_образцов!A326=Журнал_образцов!A325,Журнал_образцов!X325,)</f>
        <v>#N/A</v>
      </c>
    </row>
    <row r="327" customFormat="false" ht="15" hidden="false" customHeight="false" outlineLevel="0" collapsed="false">
      <c r="B327" s="24" t="n">
        <f aca="false">IF(Журнал_образцов!A327=Журнал_образцов!A326,Журнал_образцов!B326,0)+1</f>
        <v>323</v>
      </c>
      <c r="C327" s="25" t="str">
        <f aca="false">CONCATENATE(Журнал_образцов!A327,"-",TEXT(Журнал_образцов!B327,"00"))</f>
        <v>-323</v>
      </c>
      <c r="D327" s="26" t="e">
        <f aca="false">LOOKUP(Журнал_образцов!A327,Журнал_заявок!A$3:A344,Журнал_заявок!B$3:B344)</f>
        <v>#N/A</v>
      </c>
      <c r="E327" s="26" t="e">
        <f aca="false">LOOKUP(Журнал_образцов!A327,Журнал_заявок!$A$3:$A344,Журнал_заявок!H$3:H344)</f>
        <v>#N/A</v>
      </c>
      <c r="J327" s="26" t="e">
        <f aca="false">LOOKUP(Журнал_образцов!F327,справочник!K$2:K726,справочник!L$2:L726)</f>
        <v>#N/A</v>
      </c>
      <c r="L327" s="27" t="e">
        <f aca="false">VLOOKUP(F327,справочник!K$1:M$250,3,1)</f>
        <v>#N/A</v>
      </c>
      <c r="M327" s="27" t="e">
        <f aca="false">LOOKUP(Журнал_образцов!$A327,Журнал_заявок!A$3:$A344,Журнал_заявок!J$3:J344)</f>
        <v>#N/A</v>
      </c>
      <c r="N327" s="27" t="e">
        <f aca="false">LOOKUP(Журнал_образцов!$A327,Журнал_заявок!$A$3:B344,Журнал_заявок!K$3:K344)</f>
        <v>#N/A</v>
      </c>
      <c r="U327" s="27" t="e">
        <f aca="false">LOOKUP(Журнал_образцов!$A327,Журнал_заявок!$A$3:$A344,Журнал_заявок!$D$3:$D344)</f>
        <v>#N/A</v>
      </c>
      <c r="V327" s="27" t="e">
        <f aca="false">LOOKUP(Журнал_образцов!$A327,Журнал_заявок!$A$3:$A3881,Журнал_заявок!$L$3:$L3881)</f>
        <v>#N/A</v>
      </c>
      <c r="W327" s="40" t="e">
        <f aca="false">CONCATENATE(G327,H327," ",IF(A327=A328,IF(F327=F328," ",F327),F327)," ",I327,J327,", ")</f>
        <v>#N/A</v>
      </c>
      <c r="X327" s="41" t="e">
        <f aca="false">W327&amp;IF(Журнал_образцов!A327=Журнал_образцов!A326,Журнал_образцов!X326,)</f>
        <v>#N/A</v>
      </c>
    </row>
    <row r="328" customFormat="false" ht="15" hidden="false" customHeight="false" outlineLevel="0" collapsed="false">
      <c r="B328" s="24" t="n">
        <f aca="false">IF(Журнал_образцов!A328=Журнал_образцов!A327,Журнал_образцов!B327,0)+1</f>
        <v>324</v>
      </c>
      <c r="C328" s="25" t="str">
        <f aca="false">CONCATENATE(Журнал_образцов!A328,"-",TEXT(Журнал_образцов!B328,"00"))</f>
        <v>-324</v>
      </c>
      <c r="D328" s="26" t="e">
        <f aca="false">LOOKUP(Журнал_образцов!A328,Журнал_заявок!A$3:A345,Журнал_заявок!B$3:B345)</f>
        <v>#N/A</v>
      </c>
      <c r="E328" s="26" t="e">
        <f aca="false">LOOKUP(Журнал_образцов!A328,Журнал_заявок!$A$3:$A345,Журнал_заявок!H$3:H345)</f>
        <v>#N/A</v>
      </c>
      <c r="J328" s="26" t="e">
        <f aca="false">LOOKUP(Журнал_образцов!F328,справочник!K$2:K727,справочник!L$2:L727)</f>
        <v>#N/A</v>
      </c>
      <c r="L328" s="27" t="e">
        <f aca="false">VLOOKUP(F328,справочник!K$1:M$250,3,1)</f>
        <v>#N/A</v>
      </c>
      <c r="M328" s="27" t="e">
        <f aca="false">LOOKUP(Журнал_образцов!$A328,Журнал_заявок!A$3:$A345,Журнал_заявок!J$3:J345)</f>
        <v>#N/A</v>
      </c>
      <c r="N328" s="27" t="e">
        <f aca="false">LOOKUP(Журнал_образцов!$A328,Журнал_заявок!$A$3:B345,Журнал_заявок!K$3:K345)</f>
        <v>#N/A</v>
      </c>
      <c r="U328" s="27" t="e">
        <f aca="false">LOOKUP(Журнал_образцов!$A328,Журнал_заявок!$A$3:$A345,Журнал_заявок!$D$3:$D345)</f>
        <v>#N/A</v>
      </c>
      <c r="V328" s="27" t="e">
        <f aca="false">LOOKUP(Журнал_образцов!$A328,Журнал_заявок!$A$3:$A3882,Журнал_заявок!$L$3:$L3882)</f>
        <v>#N/A</v>
      </c>
      <c r="W328" s="40" t="e">
        <f aca="false">CONCATENATE(G328,H328," ",IF(A328=A329,IF(F328=F329," ",F328),F328)," ",I328,J328,", ")</f>
        <v>#N/A</v>
      </c>
      <c r="X328" s="41" t="e">
        <f aca="false">W328&amp;IF(Журнал_образцов!A328=Журнал_образцов!A327,Журнал_образцов!X327,)</f>
        <v>#N/A</v>
      </c>
    </row>
    <row r="329" customFormat="false" ht="15" hidden="false" customHeight="false" outlineLevel="0" collapsed="false">
      <c r="B329" s="24" t="n">
        <f aca="false">IF(Журнал_образцов!A329=Журнал_образцов!A328,Журнал_образцов!B328,0)+1</f>
        <v>325</v>
      </c>
      <c r="C329" s="25" t="str">
        <f aca="false">CONCATENATE(Журнал_образцов!A329,"-",TEXT(Журнал_образцов!B329,"00"))</f>
        <v>-325</v>
      </c>
      <c r="D329" s="26" t="e">
        <f aca="false">LOOKUP(Журнал_образцов!A329,Журнал_заявок!A$3:A346,Журнал_заявок!B$3:B346)</f>
        <v>#N/A</v>
      </c>
      <c r="E329" s="26" t="e">
        <f aca="false">LOOKUP(Журнал_образцов!A329,Журнал_заявок!$A$3:$A346,Журнал_заявок!H$3:H346)</f>
        <v>#N/A</v>
      </c>
      <c r="J329" s="26" t="e">
        <f aca="false">LOOKUP(Журнал_образцов!F329,справочник!K$2:K728,справочник!L$2:L728)</f>
        <v>#N/A</v>
      </c>
      <c r="L329" s="27" t="e">
        <f aca="false">VLOOKUP(F329,справочник!K$1:M$250,3,1)</f>
        <v>#N/A</v>
      </c>
      <c r="M329" s="27" t="e">
        <f aca="false">LOOKUP(Журнал_образцов!$A329,Журнал_заявок!A$3:$A346,Журнал_заявок!J$3:J346)</f>
        <v>#N/A</v>
      </c>
      <c r="N329" s="27" t="e">
        <f aca="false">LOOKUP(Журнал_образцов!$A329,Журнал_заявок!$A$3:B346,Журнал_заявок!K$3:K346)</f>
        <v>#N/A</v>
      </c>
      <c r="U329" s="27" t="e">
        <f aca="false">LOOKUP(Журнал_образцов!$A329,Журнал_заявок!$A$3:$A346,Журнал_заявок!$D$3:$D346)</f>
        <v>#N/A</v>
      </c>
      <c r="V329" s="27" t="e">
        <f aca="false">LOOKUP(Журнал_образцов!$A329,Журнал_заявок!$A$3:$A3883,Журнал_заявок!$L$3:$L3883)</f>
        <v>#N/A</v>
      </c>
      <c r="W329" s="40" t="e">
        <f aca="false">CONCATENATE(G329,H329," ",IF(A329=A330,IF(F329=F330," ",F329),F329)," ",I329,J329,", ")</f>
        <v>#N/A</v>
      </c>
      <c r="X329" s="41" t="e">
        <f aca="false">W329&amp;IF(Журнал_образцов!A329=Журнал_образцов!A328,Журнал_образцов!X328,)</f>
        <v>#N/A</v>
      </c>
    </row>
    <row r="330" customFormat="false" ht="15" hidden="false" customHeight="false" outlineLevel="0" collapsed="false">
      <c r="B330" s="24" t="n">
        <f aca="false">IF(Журнал_образцов!A330=Журнал_образцов!A329,Журнал_образцов!B329,0)+1</f>
        <v>326</v>
      </c>
      <c r="C330" s="25" t="str">
        <f aca="false">CONCATENATE(Журнал_образцов!A330,"-",TEXT(Журнал_образцов!B330,"00"))</f>
        <v>-326</v>
      </c>
      <c r="D330" s="26" t="e">
        <f aca="false">LOOKUP(Журнал_образцов!A330,Журнал_заявок!A$3:A347,Журнал_заявок!B$3:B347)</f>
        <v>#N/A</v>
      </c>
      <c r="E330" s="26" t="e">
        <f aca="false">LOOKUP(Журнал_образцов!A330,Журнал_заявок!$A$3:$A347,Журнал_заявок!H$3:H347)</f>
        <v>#N/A</v>
      </c>
      <c r="J330" s="26" t="e">
        <f aca="false">LOOKUP(Журнал_образцов!F330,справочник!K$2:K729,справочник!L$2:L729)</f>
        <v>#N/A</v>
      </c>
      <c r="L330" s="27" t="e">
        <f aca="false">VLOOKUP(F330,справочник!K$1:M$250,3,1)</f>
        <v>#N/A</v>
      </c>
      <c r="M330" s="27" t="e">
        <f aca="false">LOOKUP(Журнал_образцов!$A330,Журнал_заявок!A$3:$A347,Журнал_заявок!J$3:J347)</f>
        <v>#N/A</v>
      </c>
      <c r="N330" s="27" t="e">
        <f aca="false">LOOKUP(Журнал_образцов!$A330,Журнал_заявок!$A$3:B347,Журнал_заявок!K$3:K347)</f>
        <v>#N/A</v>
      </c>
      <c r="U330" s="27" t="e">
        <f aca="false">LOOKUP(Журнал_образцов!$A330,Журнал_заявок!$A$3:$A347,Журнал_заявок!$D$3:$D347)</f>
        <v>#N/A</v>
      </c>
      <c r="V330" s="27" t="e">
        <f aca="false">LOOKUP(Журнал_образцов!$A330,Журнал_заявок!$A$3:$A3884,Журнал_заявок!$L$3:$L3884)</f>
        <v>#N/A</v>
      </c>
      <c r="W330" s="40" t="e">
        <f aca="false">CONCATENATE(G330,H330," ",IF(A330=A331,IF(F330=F331," ",F330),F330)," ",I330,J330,", ")</f>
        <v>#N/A</v>
      </c>
      <c r="X330" s="41" t="e">
        <f aca="false">W330&amp;IF(Журнал_образцов!A330=Журнал_образцов!A329,Журнал_образцов!X329,)</f>
        <v>#N/A</v>
      </c>
    </row>
    <row r="331" customFormat="false" ht="15" hidden="false" customHeight="false" outlineLevel="0" collapsed="false">
      <c r="B331" s="24" t="n">
        <f aca="false">IF(Журнал_образцов!A331=Журнал_образцов!A330,Журнал_образцов!B330,0)+1</f>
        <v>327</v>
      </c>
      <c r="C331" s="25" t="str">
        <f aca="false">CONCATENATE(Журнал_образцов!A331,"-",TEXT(Журнал_образцов!B331,"00"))</f>
        <v>-327</v>
      </c>
      <c r="D331" s="26" t="e">
        <f aca="false">LOOKUP(Журнал_образцов!A331,Журнал_заявок!A$3:A348,Журнал_заявок!B$3:B348)</f>
        <v>#N/A</v>
      </c>
      <c r="E331" s="26" t="e">
        <f aca="false">LOOKUP(Журнал_образцов!A331,Журнал_заявок!$A$3:$A348,Журнал_заявок!H$3:H348)</f>
        <v>#N/A</v>
      </c>
      <c r="J331" s="26" t="e">
        <f aca="false">LOOKUP(Журнал_образцов!F331,справочник!K$2:K730,справочник!L$2:L730)</f>
        <v>#N/A</v>
      </c>
      <c r="L331" s="27" t="e">
        <f aca="false">VLOOKUP(F331,справочник!K$1:M$250,3,1)</f>
        <v>#N/A</v>
      </c>
      <c r="M331" s="27" t="e">
        <f aca="false">LOOKUP(Журнал_образцов!$A331,Журнал_заявок!A$3:$A348,Журнал_заявок!J$3:J348)</f>
        <v>#N/A</v>
      </c>
      <c r="N331" s="27" t="e">
        <f aca="false">LOOKUP(Журнал_образцов!$A331,Журнал_заявок!$A$3:B348,Журнал_заявок!K$3:K348)</f>
        <v>#N/A</v>
      </c>
      <c r="U331" s="27" t="e">
        <f aca="false">LOOKUP(Журнал_образцов!$A331,Журнал_заявок!$A$3:$A348,Журнал_заявок!$D$3:$D348)</f>
        <v>#N/A</v>
      </c>
      <c r="V331" s="27" t="e">
        <f aca="false">LOOKUP(Журнал_образцов!$A331,Журнал_заявок!$A$3:$A3885,Журнал_заявок!$L$3:$L3885)</f>
        <v>#N/A</v>
      </c>
      <c r="W331" s="40" t="e">
        <f aca="false">CONCATENATE(G331,H331," ",IF(A331=A332,IF(F331=F332," ",F331),F331)," ",I331,J331,", ")</f>
        <v>#N/A</v>
      </c>
      <c r="X331" s="41" t="e">
        <f aca="false">W331&amp;IF(Журнал_образцов!A331=Журнал_образцов!A330,Журнал_образцов!X330,)</f>
        <v>#N/A</v>
      </c>
    </row>
    <row r="332" customFormat="false" ht="15" hidden="false" customHeight="false" outlineLevel="0" collapsed="false">
      <c r="B332" s="24" t="n">
        <f aca="false">IF(Журнал_образцов!A332=Журнал_образцов!A331,Журнал_образцов!B331,0)+1</f>
        <v>328</v>
      </c>
      <c r="C332" s="25" t="str">
        <f aca="false">CONCATENATE(Журнал_образцов!A332,"-",TEXT(Журнал_образцов!B332,"00"))</f>
        <v>-328</v>
      </c>
      <c r="D332" s="26" t="e">
        <f aca="false">LOOKUP(Журнал_образцов!A332,Журнал_заявок!A$3:A349,Журнал_заявок!B$3:B349)</f>
        <v>#N/A</v>
      </c>
      <c r="E332" s="26" t="e">
        <f aca="false">LOOKUP(Журнал_образцов!A332,Журнал_заявок!$A$3:$A349,Журнал_заявок!H$3:H349)</f>
        <v>#N/A</v>
      </c>
      <c r="J332" s="26" t="e">
        <f aca="false">LOOKUP(Журнал_образцов!F332,справочник!K$2:K731,справочник!L$2:L731)</f>
        <v>#N/A</v>
      </c>
      <c r="L332" s="27" t="e">
        <f aca="false">VLOOKUP(F332,справочник!K$1:M$250,3,1)</f>
        <v>#N/A</v>
      </c>
      <c r="M332" s="27" t="e">
        <f aca="false">LOOKUP(Журнал_образцов!$A332,Журнал_заявок!A$3:$A349,Журнал_заявок!J$3:J349)</f>
        <v>#N/A</v>
      </c>
      <c r="N332" s="27" t="e">
        <f aca="false">LOOKUP(Журнал_образцов!$A332,Журнал_заявок!$A$3:B349,Журнал_заявок!K$3:K349)</f>
        <v>#N/A</v>
      </c>
      <c r="U332" s="27" t="e">
        <f aca="false">LOOKUP(Журнал_образцов!$A332,Журнал_заявок!$A$3:$A349,Журнал_заявок!$D$3:$D349)</f>
        <v>#N/A</v>
      </c>
      <c r="V332" s="27" t="e">
        <f aca="false">LOOKUP(Журнал_образцов!$A332,Журнал_заявок!$A$3:$A3886,Журнал_заявок!$L$3:$L3886)</f>
        <v>#N/A</v>
      </c>
      <c r="W332" s="40" t="e">
        <f aca="false">CONCATENATE(G332,H332," ",IF(A332=A333,IF(F332=F333," ",F332),F332)," ",I332,J332,", ")</f>
        <v>#N/A</v>
      </c>
      <c r="X332" s="41" t="e">
        <f aca="false">W332&amp;IF(Журнал_образцов!A332=Журнал_образцов!A331,Журнал_образцов!X331,)</f>
        <v>#N/A</v>
      </c>
    </row>
    <row r="333" customFormat="false" ht="15" hidden="false" customHeight="false" outlineLevel="0" collapsed="false">
      <c r="B333" s="24" t="n">
        <f aca="false">IF(Журнал_образцов!A333=Журнал_образцов!A332,Журнал_образцов!B332,0)+1</f>
        <v>329</v>
      </c>
      <c r="C333" s="25" t="str">
        <f aca="false">CONCATENATE(Журнал_образцов!A333,"-",TEXT(Журнал_образцов!B333,"00"))</f>
        <v>-329</v>
      </c>
      <c r="D333" s="26" t="e">
        <f aca="false">LOOKUP(Журнал_образцов!A333,Журнал_заявок!A$3:A350,Журнал_заявок!B$3:B350)</f>
        <v>#N/A</v>
      </c>
      <c r="E333" s="26" t="e">
        <f aca="false">LOOKUP(Журнал_образцов!A333,Журнал_заявок!$A$3:$A350,Журнал_заявок!H$3:H350)</f>
        <v>#N/A</v>
      </c>
      <c r="J333" s="26" t="e">
        <f aca="false">LOOKUP(Журнал_образцов!F333,справочник!K$2:K732,справочник!L$2:L732)</f>
        <v>#N/A</v>
      </c>
      <c r="L333" s="27" t="e">
        <f aca="false">VLOOKUP(F333,справочник!K$1:M$250,3,1)</f>
        <v>#N/A</v>
      </c>
      <c r="M333" s="27" t="e">
        <f aca="false">LOOKUP(Журнал_образцов!$A333,Журнал_заявок!A$3:$A350,Журнал_заявок!J$3:J350)</f>
        <v>#N/A</v>
      </c>
      <c r="N333" s="27" t="e">
        <f aca="false">LOOKUP(Журнал_образцов!$A333,Журнал_заявок!$A$3:B350,Журнал_заявок!K$3:K350)</f>
        <v>#N/A</v>
      </c>
      <c r="U333" s="27" t="e">
        <f aca="false">LOOKUP(Журнал_образцов!$A333,Журнал_заявок!$A$3:$A350,Журнал_заявок!$D$3:$D350)</f>
        <v>#N/A</v>
      </c>
      <c r="V333" s="27" t="e">
        <f aca="false">LOOKUP(Журнал_образцов!$A333,Журнал_заявок!$A$3:$A3887,Журнал_заявок!$L$3:$L3887)</f>
        <v>#N/A</v>
      </c>
      <c r="W333" s="40" t="e">
        <f aca="false">CONCATENATE(G333,H333," ",IF(A333=A334,IF(F333=F334," ",F333),F333)," ",I333,J333,", ")</f>
        <v>#N/A</v>
      </c>
      <c r="X333" s="41" t="e">
        <f aca="false">W333&amp;IF(Журнал_образцов!A333=Журнал_образцов!A332,Журнал_образцов!X332,)</f>
        <v>#N/A</v>
      </c>
    </row>
    <row r="334" customFormat="false" ht="15" hidden="false" customHeight="false" outlineLevel="0" collapsed="false">
      <c r="B334" s="24" t="n">
        <f aca="false">IF(Журнал_образцов!A334=Журнал_образцов!A333,Журнал_образцов!B333,0)+1</f>
        <v>330</v>
      </c>
      <c r="C334" s="25" t="str">
        <f aca="false">CONCATENATE(Журнал_образцов!A334,"-",TEXT(Журнал_образцов!B334,"00"))</f>
        <v>-330</v>
      </c>
      <c r="D334" s="26" t="e">
        <f aca="false">LOOKUP(Журнал_образцов!A334,Журнал_заявок!A$3:A351,Журнал_заявок!B$3:B351)</f>
        <v>#N/A</v>
      </c>
      <c r="E334" s="26" t="e">
        <f aca="false">LOOKUP(Журнал_образцов!A334,Журнал_заявок!$A$3:$A351,Журнал_заявок!H$3:H351)</f>
        <v>#N/A</v>
      </c>
      <c r="J334" s="26" t="e">
        <f aca="false">LOOKUP(Журнал_образцов!F334,справочник!K$2:K733,справочник!L$2:L733)</f>
        <v>#N/A</v>
      </c>
      <c r="L334" s="27" t="e">
        <f aca="false">VLOOKUP(F334,справочник!K$1:M$250,3,1)</f>
        <v>#N/A</v>
      </c>
      <c r="M334" s="27" t="e">
        <f aca="false">LOOKUP(Журнал_образцов!$A334,Журнал_заявок!A$3:$A351,Журнал_заявок!J$3:J351)</f>
        <v>#N/A</v>
      </c>
      <c r="N334" s="27" t="e">
        <f aca="false">LOOKUP(Журнал_образцов!$A334,Журнал_заявок!$A$3:B351,Журнал_заявок!K$3:K351)</f>
        <v>#N/A</v>
      </c>
      <c r="U334" s="27" t="e">
        <f aca="false">LOOKUP(Журнал_образцов!$A334,Журнал_заявок!$A$3:$A351,Журнал_заявок!$D$3:$D351)</f>
        <v>#N/A</v>
      </c>
      <c r="V334" s="27" t="e">
        <f aca="false">LOOKUP(Журнал_образцов!$A334,Журнал_заявок!$A$3:$A3888,Журнал_заявок!$L$3:$L3888)</f>
        <v>#N/A</v>
      </c>
      <c r="W334" s="40" t="e">
        <f aca="false">CONCATENATE(G334,H334," ",IF(A334=A335,IF(F334=F335," ",F334),F334)," ",I334,J334,", ")</f>
        <v>#N/A</v>
      </c>
      <c r="X334" s="41" t="e">
        <f aca="false">W334&amp;IF(Журнал_образцов!A334=Журнал_образцов!A333,Журнал_образцов!X333,)</f>
        <v>#N/A</v>
      </c>
    </row>
    <row r="335" customFormat="false" ht="15" hidden="false" customHeight="false" outlineLevel="0" collapsed="false">
      <c r="B335" s="24" t="n">
        <f aca="false">IF(Журнал_образцов!A335=Журнал_образцов!A334,Журнал_образцов!B334,0)+1</f>
        <v>331</v>
      </c>
      <c r="C335" s="25" t="str">
        <f aca="false">CONCATENATE(Журнал_образцов!A335,"-",TEXT(Журнал_образцов!B335,"00"))</f>
        <v>-331</v>
      </c>
      <c r="D335" s="26" t="e">
        <f aca="false">LOOKUP(Журнал_образцов!A335,Журнал_заявок!A$3:A352,Журнал_заявок!B$3:B352)</f>
        <v>#N/A</v>
      </c>
      <c r="E335" s="26" t="e">
        <f aca="false">LOOKUP(Журнал_образцов!A335,Журнал_заявок!$A$3:$A352,Журнал_заявок!H$3:H352)</f>
        <v>#N/A</v>
      </c>
      <c r="J335" s="26" t="e">
        <f aca="false">LOOKUP(Журнал_образцов!F335,справочник!K$2:K734,справочник!L$2:L734)</f>
        <v>#N/A</v>
      </c>
      <c r="L335" s="27" t="e">
        <f aca="false">VLOOKUP(F335,справочник!K$1:M$250,3,1)</f>
        <v>#N/A</v>
      </c>
      <c r="M335" s="27" t="e">
        <f aca="false">LOOKUP(Журнал_образцов!$A335,Журнал_заявок!A$3:$A352,Журнал_заявок!J$3:J352)</f>
        <v>#N/A</v>
      </c>
      <c r="N335" s="27" t="e">
        <f aca="false">LOOKUP(Журнал_образцов!$A335,Журнал_заявок!$A$3:B352,Журнал_заявок!K$3:K352)</f>
        <v>#N/A</v>
      </c>
      <c r="U335" s="27" t="e">
        <f aca="false">LOOKUP(Журнал_образцов!$A335,Журнал_заявок!$A$3:$A352,Журнал_заявок!$D$3:$D352)</f>
        <v>#N/A</v>
      </c>
      <c r="V335" s="27" t="e">
        <f aca="false">LOOKUP(Журнал_образцов!$A335,Журнал_заявок!$A$3:$A3889,Журнал_заявок!$L$3:$L3889)</f>
        <v>#N/A</v>
      </c>
      <c r="W335" s="40" t="e">
        <f aca="false">CONCATENATE(G335,H335," ",IF(A335=A336,IF(F335=F336," ",F335),F335)," ",I335,J335,", ")</f>
        <v>#N/A</v>
      </c>
      <c r="X335" s="41" t="e">
        <f aca="false">W335&amp;IF(Журнал_образцов!A335=Журнал_образцов!A334,Журнал_образцов!X334,)</f>
        <v>#N/A</v>
      </c>
    </row>
    <row r="336" customFormat="false" ht="15" hidden="false" customHeight="false" outlineLevel="0" collapsed="false">
      <c r="B336" s="24" t="n">
        <f aca="false">IF(Журнал_образцов!A336=Журнал_образцов!A335,Журнал_образцов!B335,0)+1</f>
        <v>332</v>
      </c>
      <c r="C336" s="25" t="str">
        <f aca="false">CONCATENATE(Журнал_образцов!A336,"-",TEXT(Журнал_образцов!B336,"00"))</f>
        <v>-332</v>
      </c>
      <c r="D336" s="26" t="e">
        <f aca="false">LOOKUP(Журнал_образцов!A336,Журнал_заявок!A$3:A353,Журнал_заявок!B$3:B353)</f>
        <v>#N/A</v>
      </c>
      <c r="E336" s="26" t="e">
        <f aca="false">LOOKUP(Журнал_образцов!A336,Журнал_заявок!$A$3:$A353,Журнал_заявок!H$3:H353)</f>
        <v>#N/A</v>
      </c>
      <c r="J336" s="26" t="e">
        <f aca="false">LOOKUP(Журнал_образцов!F336,справочник!K$2:K735,справочник!L$2:L735)</f>
        <v>#N/A</v>
      </c>
      <c r="L336" s="27" t="e">
        <f aca="false">VLOOKUP(F336,справочник!K$1:M$250,3,1)</f>
        <v>#N/A</v>
      </c>
      <c r="M336" s="27" t="e">
        <f aca="false">LOOKUP(Журнал_образцов!$A336,Журнал_заявок!A$3:$A353,Журнал_заявок!J$3:J353)</f>
        <v>#N/A</v>
      </c>
      <c r="N336" s="27" t="e">
        <f aca="false">LOOKUP(Журнал_образцов!$A336,Журнал_заявок!$A$3:B353,Журнал_заявок!K$3:K353)</f>
        <v>#N/A</v>
      </c>
      <c r="U336" s="27" t="e">
        <f aca="false">LOOKUP(Журнал_образцов!$A336,Журнал_заявок!$A$3:$A353,Журнал_заявок!$D$3:$D353)</f>
        <v>#N/A</v>
      </c>
      <c r="V336" s="27" t="e">
        <f aca="false">LOOKUP(Журнал_образцов!$A336,Журнал_заявок!$A$3:$A3890,Журнал_заявок!$L$3:$L3890)</f>
        <v>#N/A</v>
      </c>
      <c r="W336" s="40" t="e">
        <f aca="false">CONCATENATE(G336,H336," ",IF(A336=A337,IF(F336=F337," ",F336),F336)," ",I336,J336,", ")</f>
        <v>#N/A</v>
      </c>
      <c r="X336" s="41" t="e">
        <f aca="false">W336&amp;IF(Журнал_образцов!A336=Журнал_образцов!A335,Журнал_образцов!X335,)</f>
        <v>#N/A</v>
      </c>
    </row>
    <row r="337" customFormat="false" ht="15" hidden="false" customHeight="false" outlineLevel="0" collapsed="false">
      <c r="B337" s="24" t="n">
        <f aca="false">IF(Журнал_образцов!A337=Журнал_образцов!A336,Журнал_образцов!B336,0)+1</f>
        <v>333</v>
      </c>
      <c r="C337" s="25" t="str">
        <f aca="false">CONCATENATE(Журнал_образцов!A337,"-",TEXT(Журнал_образцов!B337,"00"))</f>
        <v>-333</v>
      </c>
      <c r="D337" s="26" t="e">
        <f aca="false">LOOKUP(Журнал_образцов!A337,Журнал_заявок!A$3:A354,Журнал_заявок!B$3:B354)</f>
        <v>#N/A</v>
      </c>
      <c r="E337" s="26" t="e">
        <f aca="false">LOOKUP(Журнал_образцов!A337,Журнал_заявок!$A$3:$A354,Журнал_заявок!H$3:H354)</f>
        <v>#N/A</v>
      </c>
      <c r="J337" s="26" t="e">
        <f aca="false">LOOKUP(Журнал_образцов!F337,справочник!K$2:K736,справочник!L$2:L736)</f>
        <v>#N/A</v>
      </c>
      <c r="L337" s="27" t="e">
        <f aca="false">VLOOKUP(F337,справочник!K$1:M$250,3,1)</f>
        <v>#N/A</v>
      </c>
      <c r="M337" s="27" t="e">
        <f aca="false">LOOKUP(Журнал_образцов!$A337,Журнал_заявок!A$3:$A354,Журнал_заявок!J$3:J354)</f>
        <v>#N/A</v>
      </c>
      <c r="N337" s="27" t="e">
        <f aca="false">LOOKUP(Журнал_образцов!$A337,Журнал_заявок!$A$3:B354,Журнал_заявок!K$3:K354)</f>
        <v>#N/A</v>
      </c>
      <c r="U337" s="27" t="e">
        <f aca="false">LOOKUP(Журнал_образцов!$A337,Журнал_заявок!$A$3:$A354,Журнал_заявок!$D$3:$D354)</f>
        <v>#N/A</v>
      </c>
      <c r="V337" s="27" t="e">
        <f aca="false">LOOKUP(Журнал_образцов!$A337,Журнал_заявок!$A$3:$A3891,Журнал_заявок!$L$3:$L3891)</f>
        <v>#N/A</v>
      </c>
      <c r="W337" s="40" t="e">
        <f aca="false">CONCATENATE(G337,H337," ",IF(A337=A338,IF(F337=F338," ",F337),F337)," ",I337,J337,", ")</f>
        <v>#N/A</v>
      </c>
      <c r="X337" s="41" t="e">
        <f aca="false">W337&amp;IF(Журнал_образцов!A337=Журнал_образцов!A336,Журнал_образцов!X336,)</f>
        <v>#N/A</v>
      </c>
    </row>
    <row r="338" customFormat="false" ht="15" hidden="false" customHeight="false" outlineLevel="0" collapsed="false">
      <c r="B338" s="24" t="n">
        <f aca="false">IF(Журнал_образцов!A338=Журнал_образцов!A337,Журнал_образцов!B337,0)+1</f>
        <v>334</v>
      </c>
      <c r="C338" s="25" t="str">
        <f aca="false">CONCATENATE(Журнал_образцов!A338,"-",TEXT(Журнал_образцов!B338,"00"))</f>
        <v>-334</v>
      </c>
      <c r="D338" s="26" t="e">
        <f aca="false">LOOKUP(Журнал_образцов!A338,Журнал_заявок!A$3:A355,Журнал_заявок!B$3:B355)</f>
        <v>#N/A</v>
      </c>
      <c r="E338" s="26" t="e">
        <f aca="false">LOOKUP(Журнал_образцов!A338,Журнал_заявок!$A$3:$A355,Журнал_заявок!H$3:H355)</f>
        <v>#N/A</v>
      </c>
      <c r="J338" s="26" t="e">
        <f aca="false">LOOKUP(Журнал_образцов!F338,справочник!K$2:K737,справочник!L$2:L737)</f>
        <v>#N/A</v>
      </c>
      <c r="L338" s="27" t="e">
        <f aca="false">VLOOKUP(F338,справочник!K$1:M$250,3,1)</f>
        <v>#N/A</v>
      </c>
      <c r="M338" s="27" t="e">
        <f aca="false">LOOKUP(Журнал_образцов!$A338,Журнал_заявок!A$3:$A355,Журнал_заявок!J$3:J355)</f>
        <v>#N/A</v>
      </c>
      <c r="N338" s="27" t="e">
        <f aca="false">LOOKUP(Журнал_образцов!$A338,Журнал_заявок!$A$3:B355,Журнал_заявок!K$3:K355)</f>
        <v>#N/A</v>
      </c>
      <c r="U338" s="27" t="e">
        <f aca="false">LOOKUP(Журнал_образцов!$A338,Журнал_заявок!$A$3:$A355,Журнал_заявок!$D$3:$D355)</f>
        <v>#N/A</v>
      </c>
      <c r="V338" s="27" t="e">
        <f aca="false">LOOKUP(Журнал_образцов!$A338,Журнал_заявок!$A$3:$A3892,Журнал_заявок!$L$3:$L3892)</f>
        <v>#N/A</v>
      </c>
      <c r="W338" s="40" t="e">
        <f aca="false">CONCATENATE(G338,H338," ",IF(A338=A339,IF(F338=F339," ",F338),F338)," ",I338,J338,", ")</f>
        <v>#N/A</v>
      </c>
      <c r="X338" s="41" t="e">
        <f aca="false">W338&amp;IF(Журнал_образцов!A338=Журнал_образцов!A337,Журнал_образцов!X337,)</f>
        <v>#N/A</v>
      </c>
    </row>
    <row r="339" customFormat="false" ht="15" hidden="false" customHeight="false" outlineLevel="0" collapsed="false">
      <c r="B339" s="24" t="n">
        <f aca="false">IF(Журнал_образцов!A339=Журнал_образцов!A338,Журнал_образцов!B338,0)+1</f>
        <v>335</v>
      </c>
      <c r="C339" s="25" t="str">
        <f aca="false">CONCATENATE(Журнал_образцов!A339,"-",TEXT(Журнал_образцов!B339,"00"))</f>
        <v>-335</v>
      </c>
      <c r="D339" s="26" t="e">
        <f aca="false">LOOKUP(Журнал_образцов!A339,Журнал_заявок!A$3:A356,Журнал_заявок!B$3:B356)</f>
        <v>#N/A</v>
      </c>
      <c r="E339" s="26" t="e">
        <f aca="false">LOOKUP(Журнал_образцов!A339,Журнал_заявок!$A$3:$A356,Журнал_заявок!H$3:H356)</f>
        <v>#N/A</v>
      </c>
      <c r="J339" s="26" t="e">
        <f aca="false">LOOKUP(Журнал_образцов!F339,справочник!K$2:K738,справочник!L$2:L738)</f>
        <v>#N/A</v>
      </c>
      <c r="L339" s="27" t="e">
        <f aca="false">VLOOKUP(F339,справочник!K$1:M$250,3,1)</f>
        <v>#N/A</v>
      </c>
      <c r="M339" s="27" t="e">
        <f aca="false">LOOKUP(Журнал_образцов!$A339,Журнал_заявок!A$3:$A356,Журнал_заявок!J$3:J356)</f>
        <v>#N/A</v>
      </c>
      <c r="N339" s="27" t="e">
        <f aca="false">LOOKUP(Журнал_образцов!$A339,Журнал_заявок!$A$3:B356,Журнал_заявок!K$3:K356)</f>
        <v>#N/A</v>
      </c>
      <c r="U339" s="27" t="e">
        <f aca="false">LOOKUP(Журнал_образцов!$A339,Журнал_заявок!$A$3:$A356,Журнал_заявок!$D$3:$D356)</f>
        <v>#N/A</v>
      </c>
      <c r="V339" s="27" t="e">
        <f aca="false">LOOKUP(Журнал_образцов!$A339,Журнал_заявок!$A$3:$A3893,Журнал_заявок!$L$3:$L3893)</f>
        <v>#N/A</v>
      </c>
      <c r="W339" s="40" t="e">
        <f aca="false">CONCATENATE(G339,H339," ",IF(A339=A340,IF(F339=F340," ",F339),F339)," ",I339,J339,", ")</f>
        <v>#N/A</v>
      </c>
      <c r="X339" s="41" t="e">
        <f aca="false">W339&amp;IF(Журнал_образцов!A339=Журнал_образцов!A338,Журнал_образцов!X338,)</f>
        <v>#N/A</v>
      </c>
    </row>
    <row r="340" customFormat="false" ht="15" hidden="false" customHeight="false" outlineLevel="0" collapsed="false">
      <c r="B340" s="24" t="n">
        <f aca="false">IF(Журнал_образцов!A340=Журнал_образцов!A339,Журнал_образцов!B339,0)+1</f>
        <v>336</v>
      </c>
      <c r="C340" s="25" t="str">
        <f aca="false">CONCATENATE(Журнал_образцов!A340,"-",TEXT(Журнал_образцов!B340,"00"))</f>
        <v>-336</v>
      </c>
      <c r="D340" s="26" t="e">
        <f aca="false">LOOKUP(Журнал_образцов!A340,Журнал_заявок!A$3:A357,Журнал_заявок!B$3:B357)</f>
        <v>#N/A</v>
      </c>
      <c r="E340" s="26" t="e">
        <f aca="false">LOOKUP(Журнал_образцов!A340,Журнал_заявок!$A$3:$A357,Журнал_заявок!H$3:H357)</f>
        <v>#N/A</v>
      </c>
      <c r="J340" s="26" t="e">
        <f aca="false">LOOKUP(Журнал_образцов!F340,справочник!K$2:K739,справочник!L$2:L739)</f>
        <v>#N/A</v>
      </c>
      <c r="L340" s="27" t="e">
        <f aca="false">VLOOKUP(F340,справочник!K$1:M$250,3,1)</f>
        <v>#N/A</v>
      </c>
      <c r="M340" s="27" t="e">
        <f aca="false">LOOKUP(Журнал_образцов!$A340,Журнал_заявок!A$3:$A357,Журнал_заявок!J$3:J357)</f>
        <v>#N/A</v>
      </c>
      <c r="N340" s="27" t="e">
        <f aca="false">LOOKUP(Журнал_образцов!$A340,Журнал_заявок!$A$3:B357,Журнал_заявок!K$3:K357)</f>
        <v>#N/A</v>
      </c>
      <c r="U340" s="27" t="e">
        <f aca="false">LOOKUP(Журнал_образцов!$A340,Журнал_заявок!$A$3:$A357,Журнал_заявок!$D$3:$D357)</f>
        <v>#N/A</v>
      </c>
      <c r="V340" s="27" t="e">
        <f aca="false">LOOKUP(Журнал_образцов!$A340,Журнал_заявок!$A$3:$A3894,Журнал_заявок!$L$3:$L3894)</f>
        <v>#N/A</v>
      </c>
      <c r="W340" s="40" t="e">
        <f aca="false">CONCATENATE(G340,H340," ",IF(A340=A341,IF(F340=F341," ",F340),F340)," ",I340,J340,", ")</f>
        <v>#N/A</v>
      </c>
      <c r="X340" s="41" t="e">
        <f aca="false">W340&amp;IF(Журнал_образцов!A340=Журнал_образцов!A339,Журнал_образцов!X339,)</f>
        <v>#N/A</v>
      </c>
    </row>
    <row r="341" customFormat="false" ht="15" hidden="false" customHeight="false" outlineLevel="0" collapsed="false">
      <c r="B341" s="24" t="n">
        <f aca="false">IF(Журнал_образцов!A341=Журнал_образцов!A340,Журнал_образцов!B340,0)+1</f>
        <v>337</v>
      </c>
      <c r="C341" s="25" t="str">
        <f aca="false">CONCATENATE(Журнал_образцов!A341,"-",TEXT(Журнал_образцов!B341,"00"))</f>
        <v>-337</v>
      </c>
      <c r="D341" s="26" t="e">
        <f aca="false">LOOKUP(Журнал_образцов!A341,Журнал_заявок!A$3:A358,Журнал_заявок!B$3:B358)</f>
        <v>#N/A</v>
      </c>
      <c r="E341" s="26" t="e">
        <f aca="false">LOOKUP(Журнал_образцов!A341,Журнал_заявок!$A$3:$A358,Журнал_заявок!H$3:H358)</f>
        <v>#N/A</v>
      </c>
      <c r="J341" s="26" t="e">
        <f aca="false">LOOKUP(Журнал_образцов!F341,справочник!K$2:K740,справочник!L$2:L740)</f>
        <v>#N/A</v>
      </c>
      <c r="L341" s="27" t="e">
        <f aca="false">VLOOKUP(F341,справочник!K$1:M$250,3,1)</f>
        <v>#N/A</v>
      </c>
      <c r="M341" s="27" t="e">
        <f aca="false">LOOKUP(Журнал_образцов!$A341,Журнал_заявок!A$3:$A358,Журнал_заявок!J$3:J358)</f>
        <v>#N/A</v>
      </c>
      <c r="N341" s="27" t="e">
        <f aca="false">LOOKUP(Журнал_образцов!$A341,Журнал_заявок!$A$3:B358,Журнал_заявок!K$3:K358)</f>
        <v>#N/A</v>
      </c>
      <c r="U341" s="27" t="e">
        <f aca="false">LOOKUP(Журнал_образцов!$A341,Журнал_заявок!$A$3:$A358,Журнал_заявок!$D$3:$D358)</f>
        <v>#N/A</v>
      </c>
      <c r="V341" s="27" t="e">
        <f aca="false">LOOKUP(Журнал_образцов!$A341,Журнал_заявок!$A$3:$A3895,Журнал_заявок!$L$3:$L3895)</f>
        <v>#N/A</v>
      </c>
      <c r="W341" s="40" t="e">
        <f aca="false">CONCATENATE(G341,H341," ",IF(A341=A342,IF(F341=F342," ",F341),F341)," ",I341,J341,", ")</f>
        <v>#N/A</v>
      </c>
      <c r="X341" s="41" t="e">
        <f aca="false">W341&amp;IF(Журнал_образцов!A341=Журнал_образцов!A340,Журнал_образцов!X340,)</f>
        <v>#N/A</v>
      </c>
    </row>
    <row r="342" customFormat="false" ht="15" hidden="false" customHeight="false" outlineLevel="0" collapsed="false">
      <c r="B342" s="24" t="n">
        <f aca="false">IF(Журнал_образцов!A342=Журнал_образцов!A341,Журнал_образцов!B341,0)+1</f>
        <v>338</v>
      </c>
      <c r="C342" s="25" t="str">
        <f aca="false">CONCATENATE(Журнал_образцов!A342,"-",TEXT(Журнал_образцов!B342,"00"))</f>
        <v>-338</v>
      </c>
      <c r="D342" s="26" t="e">
        <f aca="false">LOOKUP(Журнал_образцов!A342,Журнал_заявок!A$3:A359,Журнал_заявок!B$3:B359)</f>
        <v>#N/A</v>
      </c>
      <c r="E342" s="26" t="e">
        <f aca="false">LOOKUP(Журнал_образцов!A342,Журнал_заявок!$A$3:$A359,Журнал_заявок!H$3:H359)</f>
        <v>#N/A</v>
      </c>
      <c r="J342" s="26" t="e">
        <f aca="false">LOOKUP(Журнал_образцов!F342,справочник!K$2:K741,справочник!L$2:L741)</f>
        <v>#N/A</v>
      </c>
      <c r="L342" s="27" t="e">
        <f aca="false">VLOOKUP(F342,справочник!K$1:M$250,3,1)</f>
        <v>#N/A</v>
      </c>
      <c r="M342" s="27" t="e">
        <f aca="false">LOOKUP(Журнал_образцов!$A342,Журнал_заявок!A$3:$A359,Журнал_заявок!J$3:J359)</f>
        <v>#N/A</v>
      </c>
      <c r="N342" s="27" t="e">
        <f aca="false">LOOKUP(Журнал_образцов!$A342,Журнал_заявок!$A$3:B359,Журнал_заявок!K$3:K359)</f>
        <v>#N/A</v>
      </c>
      <c r="U342" s="27" t="e">
        <f aca="false">LOOKUP(Журнал_образцов!$A342,Журнал_заявок!$A$3:$A359,Журнал_заявок!$D$3:$D359)</f>
        <v>#N/A</v>
      </c>
      <c r="V342" s="27" t="e">
        <f aca="false">LOOKUP(Журнал_образцов!$A342,Журнал_заявок!$A$3:$A3896,Журнал_заявок!$L$3:$L3896)</f>
        <v>#N/A</v>
      </c>
      <c r="W342" s="40" t="e">
        <f aca="false">CONCATENATE(G342,H342," ",IF(A342=A343,IF(F342=F343," ",F342),F342)," ",I342,J342,", ")</f>
        <v>#N/A</v>
      </c>
      <c r="X342" s="41" t="e">
        <f aca="false">W342&amp;IF(Журнал_образцов!A342=Журнал_образцов!A341,Журнал_образцов!X341,)</f>
        <v>#N/A</v>
      </c>
    </row>
    <row r="343" customFormat="false" ht="15" hidden="false" customHeight="false" outlineLevel="0" collapsed="false">
      <c r="B343" s="24" t="n">
        <f aca="false">IF(Журнал_образцов!A343=Журнал_образцов!A342,Журнал_образцов!B342,0)+1</f>
        <v>339</v>
      </c>
      <c r="C343" s="25" t="str">
        <f aca="false">CONCATENATE(Журнал_образцов!A343,"-",TEXT(Журнал_образцов!B343,"00"))</f>
        <v>-339</v>
      </c>
      <c r="D343" s="26" t="e">
        <f aca="false">LOOKUP(Журнал_образцов!A343,Журнал_заявок!A$3:A360,Журнал_заявок!B$3:B360)</f>
        <v>#N/A</v>
      </c>
      <c r="E343" s="26" t="e">
        <f aca="false">LOOKUP(Журнал_образцов!A343,Журнал_заявок!$A$3:$A360,Журнал_заявок!H$3:H360)</f>
        <v>#N/A</v>
      </c>
      <c r="J343" s="26" t="e">
        <f aca="false">LOOKUP(Журнал_образцов!F343,справочник!K$2:K742,справочник!L$2:L742)</f>
        <v>#N/A</v>
      </c>
      <c r="L343" s="27" t="e">
        <f aca="false">VLOOKUP(F343,справочник!K$1:M$250,3,1)</f>
        <v>#N/A</v>
      </c>
      <c r="M343" s="27" t="e">
        <f aca="false">LOOKUP(Журнал_образцов!$A343,Журнал_заявок!A$3:$A360,Журнал_заявок!J$3:J360)</f>
        <v>#N/A</v>
      </c>
      <c r="N343" s="27" t="e">
        <f aca="false">LOOKUP(Журнал_образцов!$A343,Журнал_заявок!$A$3:B360,Журнал_заявок!K$3:K360)</f>
        <v>#N/A</v>
      </c>
      <c r="U343" s="27" t="e">
        <f aca="false">LOOKUP(Журнал_образцов!$A343,Журнал_заявок!$A$3:$A360,Журнал_заявок!$D$3:$D360)</f>
        <v>#N/A</v>
      </c>
      <c r="V343" s="27" t="e">
        <f aca="false">LOOKUP(Журнал_образцов!$A343,Журнал_заявок!$A$3:$A3897,Журнал_заявок!$L$3:$L3897)</f>
        <v>#N/A</v>
      </c>
      <c r="W343" s="40" t="e">
        <f aca="false">CONCATENATE(G343,H343," ",IF(A343=A344,IF(F343=F344," ",F343),F343)," ",I343,J343,", ")</f>
        <v>#N/A</v>
      </c>
      <c r="X343" s="41" t="e">
        <f aca="false">W343&amp;IF(Журнал_образцов!A343=Журнал_образцов!A342,Журнал_образцов!X342,)</f>
        <v>#N/A</v>
      </c>
    </row>
    <row r="344" customFormat="false" ht="15" hidden="false" customHeight="false" outlineLevel="0" collapsed="false">
      <c r="B344" s="24" t="n">
        <f aca="false">IF(Журнал_образцов!A344=Журнал_образцов!A343,Журнал_образцов!B343,0)+1</f>
        <v>340</v>
      </c>
      <c r="C344" s="25" t="str">
        <f aca="false">CONCATENATE(Журнал_образцов!A344,"-",TEXT(Журнал_образцов!B344,"00"))</f>
        <v>-340</v>
      </c>
      <c r="D344" s="26" t="e">
        <f aca="false">LOOKUP(Журнал_образцов!A344,Журнал_заявок!A$3:A361,Журнал_заявок!B$3:B361)</f>
        <v>#N/A</v>
      </c>
      <c r="E344" s="26" t="e">
        <f aca="false">LOOKUP(Журнал_образцов!A344,Журнал_заявок!$A$3:$A361,Журнал_заявок!H$3:H361)</f>
        <v>#N/A</v>
      </c>
      <c r="J344" s="26" t="e">
        <f aca="false">LOOKUP(Журнал_образцов!F344,справочник!K$2:K743,справочник!L$2:L743)</f>
        <v>#N/A</v>
      </c>
      <c r="L344" s="27" t="e">
        <f aca="false">VLOOKUP(F344,справочник!K$1:M$250,3,1)</f>
        <v>#N/A</v>
      </c>
      <c r="M344" s="27" t="e">
        <f aca="false">LOOKUP(Журнал_образцов!$A344,Журнал_заявок!A$3:$A361,Журнал_заявок!J$3:J361)</f>
        <v>#N/A</v>
      </c>
      <c r="N344" s="27" t="e">
        <f aca="false">LOOKUP(Журнал_образцов!$A344,Журнал_заявок!$A$3:B361,Журнал_заявок!K$3:K361)</f>
        <v>#N/A</v>
      </c>
      <c r="U344" s="27" t="e">
        <f aca="false">LOOKUP(Журнал_образцов!$A344,Журнал_заявок!$A$3:$A361,Журнал_заявок!$D$3:$D361)</f>
        <v>#N/A</v>
      </c>
      <c r="V344" s="27" t="e">
        <f aca="false">LOOKUP(Журнал_образцов!$A344,Журнал_заявок!$A$3:$A3898,Журнал_заявок!$L$3:$L3898)</f>
        <v>#N/A</v>
      </c>
      <c r="W344" s="40" t="e">
        <f aca="false">CONCATENATE(G344,H344," ",IF(A344=A345,IF(F344=F345," ",F344),F344)," ",I344,J344,", ")</f>
        <v>#N/A</v>
      </c>
      <c r="X344" s="41" t="e">
        <f aca="false">W344&amp;IF(Журнал_образцов!A344=Журнал_образцов!A343,Журнал_образцов!X343,)</f>
        <v>#N/A</v>
      </c>
    </row>
    <row r="345" customFormat="false" ht="15" hidden="false" customHeight="false" outlineLevel="0" collapsed="false">
      <c r="B345" s="24" t="n">
        <f aca="false">IF(Журнал_образцов!A345=Журнал_образцов!A344,Журнал_образцов!B344,0)+1</f>
        <v>341</v>
      </c>
      <c r="C345" s="25" t="str">
        <f aca="false">CONCATENATE(Журнал_образцов!A345,"-",TEXT(Журнал_образцов!B345,"00"))</f>
        <v>-341</v>
      </c>
      <c r="D345" s="26" t="e">
        <f aca="false">LOOKUP(Журнал_образцов!A345,Журнал_заявок!A$3:A362,Журнал_заявок!B$3:B362)</f>
        <v>#N/A</v>
      </c>
      <c r="E345" s="26" t="e">
        <f aca="false">LOOKUP(Журнал_образцов!A345,Журнал_заявок!$A$3:$A362,Журнал_заявок!H$3:H362)</f>
        <v>#N/A</v>
      </c>
      <c r="J345" s="26" t="e">
        <f aca="false">LOOKUP(Журнал_образцов!F345,справочник!K$2:K744,справочник!L$2:L744)</f>
        <v>#N/A</v>
      </c>
      <c r="L345" s="27" t="e">
        <f aca="false">VLOOKUP(F345,справочник!K$1:M$250,3,1)</f>
        <v>#N/A</v>
      </c>
      <c r="M345" s="27" t="e">
        <f aca="false">LOOKUP(Журнал_образцов!$A345,Журнал_заявок!A$3:$A362,Журнал_заявок!J$3:J362)</f>
        <v>#N/A</v>
      </c>
      <c r="N345" s="27" t="e">
        <f aca="false">LOOKUP(Журнал_образцов!$A345,Журнал_заявок!$A$3:B362,Журнал_заявок!K$3:K362)</f>
        <v>#N/A</v>
      </c>
      <c r="U345" s="27" t="e">
        <f aca="false">LOOKUP(Журнал_образцов!$A345,Журнал_заявок!$A$3:$A362,Журнал_заявок!$D$3:$D362)</f>
        <v>#N/A</v>
      </c>
      <c r="V345" s="27" t="e">
        <f aca="false">LOOKUP(Журнал_образцов!$A345,Журнал_заявок!$A$3:$A3899,Журнал_заявок!$L$3:$L3899)</f>
        <v>#N/A</v>
      </c>
      <c r="W345" s="40" t="e">
        <f aca="false">CONCATENATE(G345,H345," ",IF(A345=A346,IF(F345=F346," ",F345),F345)," ",I345,J345,", ")</f>
        <v>#N/A</v>
      </c>
      <c r="X345" s="41" t="e">
        <f aca="false">W345&amp;IF(Журнал_образцов!A345=Журнал_образцов!A344,Журнал_образцов!X344,)</f>
        <v>#N/A</v>
      </c>
    </row>
    <row r="346" customFormat="false" ht="15" hidden="false" customHeight="false" outlineLevel="0" collapsed="false">
      <c r="B346" s="24" t="n">
        <f aca="false">IF(Журнал_образцов!A346=Журнал_образцов!A345,Журнал_образцов!B345,0)+1</f>
        <v>342</v>
      </c>
      <c r="C346" s="25" t="str">
        <f aca="false">CONCATENATE(Журнал_образцов!A346,"-",TEXT(Журнал_образцов!B346,"00"))</f>
        <v>-342</v>
      </c>
      <c r="D346" s="26" t="e">
        <f aca="false">LOOKUP(Журнал_образцов!A346,Журнал_заявок!A$3:A363,Журнал_заявок!B$3:B363)</f>
        <v>#N/A</v>
      </c>
      <c r="E346" s="26" t="e">
        <f aca="false">LOOKUP(Журнал_образцов!A346,Журнал_заявок!$A$3:$A363,Журнал_заявок!H$3:H363)</f>
        <v>#N/A</v>
      </c>
      <c r="J346" s="26" t="e">
        <f aca="false">LOOKUP(Журнал_образцов!F346,справочник!K$2:K745,справочник!L$2:L745)</f>
        <v>#N/A</v>
      </c>
      <c r="L346" s="27" t="e">
        <f aca="false">VLOOKUP(F346,справочник!K$1:M$250,3,1)</f>
        <v>#N/A</v>
      </c>
      <c r="M346" s="27" t="e">
        <f aca="false">LOOKUP(Журнал_образцов!$A346,Журнал_заявок!A$3:$A363,Журнал_заявок!J$3:J363)</f>
        <v>#N/A</v>
      </c>
      <c r="N346" s="27" t="e">
        <f aca="false">LOOKUP(Журнал_образцов!$A346,Журнал_заявок!$A$3:B363,Журнал_заявок!K$3:K363)</f>
        <v>#N/A</v>
      </c>
      <c r="U346" s="27" t="e">
        <f aca="false">LOOKUP(Журнал_образцов!$A346,Журнал_заявок!$A$3:$A363,Журнал_заявок!$D$3:$D363)</f>
        <v>#N/A</v>
      </c>
      <c r="V346" s="27" t="e">
        <f aca="false">LOOKUP(Журнал_образцов!$A346,Журнал_заявок!$A$3:$A3900,Журнал_заявок!$L$3:$L3900)</f>
        <v>#N/A</v>
      </c>
      <c r="W346" s="40" t="e">
        <f aca="false">CONCATENATE(G346,H346," ",IF(A346=A347,IF(F346=F347," ",F346),F346)," ",I346,J346,", ")</f>
        <v>#N/A</v>
      </c>
      <c r="X346" s="41" t="e">
        <f aca="false">W346&amp;IF(Журнал_образцов!A346=Журнал_образцов!A345,Журнал_образцов!X345,)</f>
        <v>#N/A</v>
      </c>
    </row>
    <row r="347" customFormat="false" ht="15" hidden="false" customHeight="false" outlineLevel="0" collapsed="false">
      <c r="B347" s="24" t="n">
        <f aca="false">IF(Журнал_образцов!A347=Журнал_образцов!A346,Журнал_образцов!B346,0)+1</f>
        <v>343</v>
      </c>
      <c r="C347" s="25" t="str">
        <f aca="false">CONCATENATE(Журнал_образцов!A347,"-",TEXT(Журнал_образцов!B347,"00"))</f>
        <v>-343</v>
      </c>
      <c r="D347" s="26" t="e">
        <f aca="false">LOOKUP(Журнал_образцов!A347,Журнал_заявок!A$3:A364,Журнал_заявок!B$3:B364)</f>
        <v>#N/A</v>
      </c>
      <c r="E347" s="26" t="e">
        <f aca="false">LOOKUP(Журнал_образцов!A347,Журнал_заявок!$A$3:$A364,Журнал_заявок!H$3:H364)</f>
        <v>#N/A</v>
      </c>
      <c r="J347" s="26" t="e">
        <f aca="false">LOOKUP(Журнал_образцов!F347,справочник!K$2:K746,справочник!L$2:L746)</f>
        <v>#N/A</v>
      </c>
      <c r="L347" s="27" t="e">
        <f aca="false">VLOOKUP(F347,справочник!K$1:M$250,3,1)</f>
        <v>#N/A</v>
      </c>
      <c r="M347" s="27" t="e">
        <f aca="false">LOOKUP(Журнал_образцов!$A347,Журнал_заявок!A$3:$A364,Журнал_заявок!J$3:J364)</f>
        <v>#N/A</v>
      </c>
      <c r="N347" s="27" t="e">
        <f aca="false">LOOKUP(Журнал_образцов!$A347,Журнал_заявок!$A$3:B364,Журнал_заявок!K$3:K364)</f>
        <v>#N/A</v>
      </c>
      <c r="U347" s="27" t="e">
        <f aca="false">LOOKUP(Журнал_образцов!$A347,Журнал_заявок!$A$3:$A364,Журнал_заявок!$D$3:$D364)</f>
        <v>#N/A</v>
      </c>
      <c r="V347" s="27" t="e">
        <f aca="false">LOOKUP(Журнал_образцов!$A347,Журнал_заявок!$A$3:$A3901,Журнал_заявок!$L$3:$L3901)</f>
        <v>#N/A</v>
      </c>
      <c r="W347" s="40" t="e">
        <f aca="false">CONCATENATE(G347,H347," ",IF(A347=A348,IF(F347=F348," ",F347),F347)," ",I347,J347,", ")</f>
        <v>#N/A</v>
      </c>
      <c r="X347" s="41" t="e">
        <f aca="false">W347&amp;IF(Журнал_образцов!A347=Журнал_образцов!A346,Журнал_образцов!X346,)</f>
        <v>#N/A</v>
      </c>
    </row>
    <row r="348" customFormat="false" ht="15" hidden="false" customHeight="false" outlineLevel="0" collapsed="false">
      <c r="B348" s="24" t="n">
        <f aca="false">IF(Журнал_образцов!A348=Журнал_образцов!A347,Журнал_образцов!B347,0)+1</f>
        <v>344</v>
      </c>
      <c r="C348" s="25" t="str">
        <f aca="false">CONCATENATE(Журнал_образцов!A348,"-",TEXT(Журнал_образцов!B348,"00"))</f>
        <v>-344</v>
      </c>
      <c r="D348" s="26" t="e">
        <f aca="false">LOOKUP(Журнал_образцов!A348,Журнал_заявок!A$3:A365,Журнал_заявок!B$3:B365)</f>
        <v>#N/A</v>
      </c>
      <c r="E348" s="26" t="e">
        <f aca="false">LOOKUP(Журнал_образцов!A348,Журнал_заявок!$A$3:$A365,Журнал_заявок!H$3:H365)</f>
        <v>#N/A</v>
      </c>
      <c r="J348" s="26" t="e">
        <f aca="false">LOOKUP(Журнал_образцов!F348,справочник!K$2:K747,справочник!L$2:L747)</f>
        <v>#N/A</v>
      </c>
      <c r="L348" s="27" t="e">
        <f aca="false">VLOOKUP(F348,справочник!K$1:M$250,3,1)</f>
        <v>#N/A</v>
      </c>
      <c r="M348" s="27" t="e">
        <f aca="false">LOOKUP(Журнал_образцов!$A348,Журнал_заявок!A$3:$A365,Журнал_заявок!J$3:J365)</f>
        <v>#N/A</v>
      </c>
      <c r="N348" s="27" t="e">
        <f aca="false">LOOKUP(Журнал_образцов!$A348,Журнал_заявок!$A$3:B365,Журнал_заявок!K$3:K365)</f>
        <v>#N/A</v>
      </c>
      <c r="U348" s="27" t="e">
        <f aca="false">LOOKUP(Журнал_образцов!$A348,Журнал_заявок!$A$3:$A365,Журнал_заявок!$D$3:$D365)</f>
        <v>#N/A</v>
      </c>
      <c r="V348" s="27" t="e">
        <f aca="false">LOOKUP(Журнал_образцов!$A348,Журнал_заявок!$A$3:$A3902,Журнал_заявок!$L$3:$L3902)</f>
        <v>#N/A</v>
      </c>
      <c r="W348" s="40" t="e">
        <f aca="false">CONCATENATE(G348,H348," ",IF(A348=A349,IF(F348=F349," ",F348),F348)," ",I348,J348,", ")</f>
        <v>#N/A</v>
      </c>
      <c r="X348" s="41" t="e">
        <f aca="false">W348&amp;IF(Журнал_образцов!A348=Журнал_образцов!A347,Журнал_образцов!X347,)</f>
        <v>#N/A</v>
      </c>
    </row>
    <row r="349" customFormat="false" ht="15" hidden="false" customHeight="false" outlineLevel="0" collapsed="false">
      <c r="B349" s="24" t="n">
        <f aca="false">IF(Журнал_образцов!A349=Журнал_образцов!A348,Журнал_образцов!B348,0)+1</f>
        <v>345</v>
      </c>
      <c r="C349" s="25" t="str">
        <f aca="false">CONCATENATE(Журнал_образцов!A349,"-",TEXT(Журнал_образцов!B349,"00"))</f>
        <v>-345</v>
      </c>
      <c r="D349" s="26" t="e">
        <f aca="false">LOOKUP(Журнал_образцов!A349,Журнал_заявок!A$3:A366,Журнал_заявок!B$3:B366)</f>
        <v>#N/A</v>
      </c>
      <c r="E349" s="26" t="e">
        <f aca="false">LOOKUP(Журнал_образцов!A349,Журнал_заявок!$A$3:$A366,Журнал_заявок!H$3:H366)</f>
        <v>#N/A</v>
      </c>
      <c r="J349" s="26" t="e">
        <f aca="false">LOOKUP(Журнал_образцов!F349,справочник!K$2:K748,справочник!L$2:L748)</f>
        <v>#N/A</v>
      </c>
      <c r="L349" s="27" t="e">
        <f aca="false">VLOOKUP(F349,справочник!K$1:M$250,3,1)</f>
        <v>#N/A</v>
      </c>
      <c r="M349" s="27" t="e">
        <f aca="false">LOOKUP(Журнал_образцов!$A349,Журнал_заявок!A$3:$A366,Журнал_заявок!J$3:J366)</f>
        <v>#N/A</v>
      </c>
      <c r="N349" s="27" t="e">
        <f aca="false">LOOKUP(Журнал_образцов!$A349,Журнал_заявок!$A$3:B366,Журнал_заявок!K$3:K366)</f>
        <v>#N/A</v>
      </c>
      <c r="U349" s="27" t="e">
        <f aca="false">LOOKUP(Журнал_образцов!$A349,Журнал_заявок!$A$3:$A366,Журнал_заявок!$D$3:$D366)</f>
        <v>#N/A</v>
      </c>
      <c r="V349" s="27" t="e">
        <f aca="false">LOOKUP(Журнал_образцов!$A349,Журнал_заявок!$A$3:$A3903,Журнал_заявок!$L$3:$L3903)</f>
        <v>#N/A</v>
      </c>
      <c r="W349" s="40" t="e">
        <f aca="false">CONCATENATE(G349,H349," ",IF(A349=A350,IF(F349=F350," ",F349),F349)," ",I349,J349,", ")</f>
        <v>#N/A</v>
      </c>
      <c r="X349" s="41" t="e">
        <f aca="false">W349&amp;IF(Журнал_образцов!A349=Журнал_образцов!A348,Журнал_образцов!X348,)</f>
        <v>#N/A</v>
      </c>
    </row>
    <row r="350" customFormat="false" ht="15" hidden="false" customHeight="false" outlineLevel="0" collapsed="false">
      <c r="B350" s="24" t="n">
        <f aca="false">IF(Журнал_образцов!A350=Журнал_образцов!A349,Журнал_образцов!B349,0)+1</f>
        <v>346</v>
      </c>
      <c r="C350" s="25" t="str">
        <f aca="false">CONCATENATE(Журнал_образцов!A350,"-",TEXT(Журнал_образцов!B350,"00"))</f>
        <v>-346</v>
      </c>
      <c r="D350" s="26" t="e">
        <f aca="false">LOOKUP(Журнал_образцов!A350,Журнал_заявок!A$3:A367,Журнал_заявок!B$3:B367)</f>
        <v>#N/A</v>
      </c>
      <c r="E350" s="26" t="e">
        <f aca="false">LOOKUP(Журнал_образцов!A350,Журнал_заявок!$A$3:$A367,Журнал_заявок!H$3:H367)</f>
        <v>#N/A</v>
      </c>
      <c r="J350" s="26" t="e">
        <f aca="false">LOOKUP(Журнал_образцов!F350,справочник!K$2:K749,справочник!L$2:L749)</f>
        <v>#N/A</v>
      </c>
      <c r="L350" s="27" t="e">
        <f aca="false">VLOOKUP(F350,справочник!K$1:M$250,3,1)</f>
        <v>#N/A</v>
      </c>
      <c r="M350" s="27" t="e">
        <f aca="false">LOOKUP(Журнал_образцов!$A350,Журнал_заявок!A$3:$A367,Журнал_заявок!J$3:J367)</f>
        <v>#N/A</v>
      </c>
      <c r="N350" s="27" t="e">
        <f aca="false">LOOKUP(Журнал_образцов!$A350,Журнал_заявок!$A$3:B367,Журнал_заявок!K$3:K367)</f>
        <v>#N/A</v>
      </c>
      <c r="U350" s="27" t="e">
        <f aca="false">LOOKUP(Журнал_образцов!$A350,Журнал_заявок!$A$3:$A367,Журнал_заявок!$D$3:$D367)</f>
        <v>#N/A</v>
      </c>
      <c r="V350" s="27" t="e">
        <f aca="false">LOOKUP(Журнал_образцов!$A350,Журнал_заявок!$A$3:$A3904,Журнал_заявок!$L$3:$L3904)</f>
        <v>#N/A</v>
      </c>
      <c r="W350" s="40" t="e">
        <f aca="false">CONCATENATE(G350,H350," ",IF(A350=A351,IF(F350=F351," ",F350),F350)," ",I350,J350,", ")</f>
        <v>#N/A</v>
      </c>
      <c r="X350" s="41" t="e">
        <f aca="false">W350&amp;IF(Журнал_образцов!A350=Журнал_образцов!A349,Журнал_образцов!X349,)</f>
        <v>#N/A</v>
      </c>
    </row>
    <row r="351" customFormat="false" ht="15" hidden="false" customHeight="false" outlineLevel="0" collapsed="false">
      <c r="B351" s="24" t="n">
        <f aca="false">IF(Журнал_образцов!A351=Журнал_образцов!A350,Журнал_образцов!B350,0)+1</f>
        <v>347</v>
      </c>
      <c r="C351" s="25" t="str">
        <f aca="false">CONCATENATE(Журнал_образцов!A351,"-",TEXT(Журнал_образцов!B351,"00"))</f>
        <v>-347</v>
      </c>
      <c r="D351" s="26" t="e">
        <f aca="false">LOOKUP(Журнал_образцов!A351,Журнал_заявок!A$3:A368,Журнал_заявок!B$3:B368)</f>
        <v>#N/A</v>
      </c>
      <c r="E351" s="26" t="e">
        <f aca="false">LOOKUP(Журнал_образцов!A351,Журнал_заявок!$A$3:$A368,Журнал_заявок!H$3:H368)</f>
        <v>#N/A</v>
      </c>
      <c r="J351" s="26" t="e">
        <f aca="false">LOOKUP(Журнал_образцов!F351,справочник!K$2:K750,справочник!L$2:L750)</f>
        <v>#N/A</v>
      </c>
      <c r="L351" s="27" t="e">
        <f aca="false">VLOOKUP(F351,справочник!K$1:M$250,3,1)</f>
        <v>#N/A</v>
      </c>
      <c r="M351" s="27" t="e">
        <f aca="false">LOOKUP(Журнал_образцов!$A351,Журнал_заявок!A$3:$A368,Журнал_заявок!J$3:J368)</f>
        <v>#N/A</v>
      </c>
      <c r="N351" s="27" t="e">
        <f aca="false">LOOKUP(Журнал_образцов!$A351,Журнал_заявок!$A$3:B368,Журнал_заявок!K$3:K368)</f>
        <v>#N/A</v>
      </c>
      <c r="U351" s="27" t="e">
        <f aca="false">LOOKUP(Журнал_образцов!$A351,Журнал_заявок!$A$3:$A368,Журнал_заявок!$D$3:$D368)</f>
        <v>#N/A</v>
      </c>
      <c r="V351" s="27" t="e">
        <f aca="false">LOOKUP(Журнал_образцов!$A351,Журнал_заявок!$A$3:$A3905,Журнал_заявок!$L$3:$L3905)</f>
        <v>#N/A</v>
      </c>
      <c r="W351" s="40" t="e">
        <f aca="false">CONCATENATE(G351,H351," ",IF(A351=A352,IF(F351=F352," ",F351),F351)," ",I351,J351,", ")</f>
        <v>#N/A</v>
      </c>
      <c r="X351" s="41" t="e">
        <f aca="false">W351&amp;IF(Журнал_образцов!A351=Журнал_образцов!A350,Журнал_образцов!X350,)</f>
        <v>#N/A</v>
      </c>
    </row>
    <row r="352" customFormat="false" ht="15" hidden="false" customHeight="false" outlineLevel="0" collapsed="false">
      <c r="B352" s="24" t="n">
        <f aca="false">IF(Журнал_образцов!A352=Журнал_образцов!A351,Журнал_образцов!B351,0)+1</f>
        <v>348</v>
      </c>
      <c r="C352" s="25" t="str">
        <f aca="false">CONCATENATE(Журнал_образцов!A352,"-",TEXT(Журнал_образцов!B352,"00"))</f>
        <v>-348</v>
      </c>
      <c r="D352" s="26" t="e">
        <f aca="false">LOOKUP(Журнал_образцов!A352,Журнал_заявок!A$3:A369,Журнал_заявок!B$3:B369)</f>
        <v>#N/A</v>
      </c>
      <c r="E352" s="26" t="e">
        <f aca="false">LOOKUP(Журнал_образцов!A352,Журнал_заявок!$A$3:$A369,Журнал_заявок!H$3:H369)</f>
        <v>#N/A</v>
      </c>
      <c r="J352" s="26" t="e">
        <f aca="false">LOOKUP(Журнал_образцов!F352,справочник!K$2:K751,справочник!L$2:L751)</f>
        <v>#N/A</v>
      </c>
      <c r="L352" s="27" t="e">
        <f aca="false">VLOOKUP(F352,справочник!K$1:M$250,3,1)</f>
        <v>#N/A</v>
      </c>
      <c r="M352" s="27" t="e">
        <f aca="false">LOOKUP(Журнал_образцов!$A352,Журнал_заявок!A$3:$A369,Журнал_заявок!J$3:J369)</f>
        <v>#N/A</v>
      </c>
      <c r="N352" s="27" t="e">
        <f aca="false">LOOKUP(Журнал_образцов!$A352,Журнал_заявок!$A$3:B369,Журнал_заявок!K$3:K369)</f>
        <v>#N/A</v>
      </c>
      <c r="U352" s="27" t="e">
        <f aca="false">LOOKUP(Журнал_образцов!$A352,Журнал_заявок!$A$3:$A369,Журнал_заявок!$D$3:$D369)</f>
        <v>#N/A</v>
      </c>
      <c r="V352" s="27" t="e">
        <f aca="false">LOOKUP(Журнал_образцов!$A352,Журнал_заявок!$A$3:$A3906,Журнал_заявок!$L$3:$L3906)</f>
        <v>#N/A</v>
      </c>
      <c r="W352" s="40" t="e">
        <f aca="false">CONCATENATE(G352,H352," ",IF(A352=A353,IF(F352=F353," ",F352),F352)," ",I352,J352,", ")</f>
        <v>#N/A</v>
      </c>
      <c r="X352" s="41" t="e">
        <f aca="false">W352&amp;IF(Журнал_образцов!A352=Журнал_образцов!A351,Журнал_образцов!X351,)</f>
        <v>#N/A</v>
      </c>
    </row>
    <row r="353" customFormat="false" ht="15" hidden="false" customHeight="false" outlineLevel="0" collapsed="false">
      <c r="B353" s="24" t="n">
        <f aca="false">IF(Журнал_образцов!A353=Журнал_образцов!A352,Журнал_образцов!B352,0)+1</f>
        <v>349</v>
      </c>
      <c r="C353" s="25" t="str">
        <f aca="false">CONCATENATE(Журнал_образцов!A353,"-",TEXT(Журнал_образцов!B353,"00"))</f>
        <v>-349</v>
      </c>
      <c r="D353" s="26" t="e">
        <f aca="false">LOOKUP(Журнал_образцов!A353,Журнал_заявок!A$3:A370,Журнал_заявок!B$3:B370)</f>
        <v>#N/A</v>
      </c>
      <c r="E353" s="26" t="e">
        <f aca="false">LOOKUP(Журнал_образцов!A353,Журнал_заявок!$A$3:$A370,Журнал_заявок!H$3:H370)</f>
        <v>#N/A</v>
      </c>
      <c r="J353" s="26" t="e">
        <f aca="false">LOOKUP(Журнал_образцов!F353,справочник!K$2:K752,справочник!L$2:L752)</f>
        <v>#N/A</v>
      </c>
      <c r="L353" s="27" t="e">
        <f aca="false">VLOOKUP(F353,справочник!K$1:M$250,3,1)</f>
        <v>#N/A</v>
      </c>
      <c r="M353" s="27" t="e">
        <f aca="false">LOOKUP(Журнал_образцов!$A353,Журнал_заявок!A$3:$A370,Журнал_заявок!J$3:J370)</f>
        <v>#N/A</v>
      </c>
      <c r="N353" s="27" t="e">
        <f aca="false">LOOKUP(Журнал_образцов!$A353,Журнал_заявок!$A$3:B370,Журнал_заявок!K$3:K370)</f>
        <v>#N/A</v>
      </c>
      <c r="U353" s="27" t="e">
        <f aca="false">LOOKUP(Журнал_образцов!$A353,Журнал_заявок!$A$3:$A370,Журнал_заявок!$D$3:$D370)</f>
        <v>#N/A</v>
      </c>
      <c r="V353" s="27" t="e">
        <f aca="false">LOOKUP(Журнал_образцов!$A353,Журнал_заявок!$A$3:$A3907,Журнал_заявок!$L$3:$L3907)</f>
        <v>#N/A</v>
      </c>
      <c r="W353" s="40" t="e">
        <f aca="false">CONCATENATE(G353,H353," ",IF(A353=A354,IF(F353=F354," ",F353),F353)," ",I353,J353,", ")</f>
        <v>#N/A</v>
      </c>
      <c r="X353" s="41" t="e">
        <f aca="false">W353&amp;IF(Журнал_образцов!A353=Журнал_образцов!A352,Журнал_образцов!X352,)</f>
        <v>#N/A</v>
      </c>
    </row>
    <row r="354" customFormat="false" ht="15" hidden="false" customHeight="false" outlineLevel="0" collapsed="false">
      <c r="B354" s="24" t="n">
        <f aca="false">IF(Журнал_образцов!A354=Журнал_образцов!A353,Журнал_образцов!B353,0)+1</f>
        <v>350</v>
      </c>
      <c r="C354" s="25" t="str">
        <f aca="false">CONCATENATE(Журнал_образцов!A354,"-",TEXT(Журнал_образцов!B354,"00"))</f>
        <v>-350</v>
      </c>
      <c r="D354" s="26" t="e">
        <f aca="false">LOOKUP(Журнал_образцов!A354,Журнал_заявок!A$3:A371,Журнал_заявок!B$3:B371)</f>
        <v>#N/A</v>
      </c>
      <c r="E354" s="26" t="e">
        <f aca="false">LOOKUP(Журнал_образцов!A354,Журнал_заявок!$A$3:$A371,Журнал_заявок!H$3:H371)</f>
        <v>#N/A</v>
      </c>
      <c r="J354" s="26" t="e">
        <f aca="false">LOOKUP(Журнал_образцов!F354,справочник!K$2:K753,справочник!L$2:L753)</f>
        <v>#N/A</v>
      </c>
      <c r="L354" s="27" t="e">
        <f aca="false">VLOOKUP(F354,справочник!K$1:M$250,3,1)</f>
        <v>#N/A</v>
      </c>
      <c r="M354" s="27" t="e">
        <f aca="false">LOOKUP(Журнал_образцов!$A354,Журнал_заявок!A$3:$A371,Журнал_заявок!J$3:J371)</f>
        <v>#N/A</v>
      </c>
      <c r="N354" s="27" t="e">
        <f aca="false">LOOKUP(Журнал_образцов!$A354,Журнал_заявок!$A$3:B371,Журнал_заявок!K$3:K371)</f>
        <v>#N/A</v>
      </c>
      <c r="U354" s="27" t="e">
        <f aca="false">LOOKUP(Журнал_образцов!$A354,Журнал_заявок!$A$3:$A371,Журнал_заявок!$D$3:$D371)</f>
        <v>#N/A</v>
      </c>
      <c r="V354" s="27" t="e">
        <f aca="false">LOOKUP(Журнал_образцов!$A354,Журнал_заявок!$A$3:$A3908,Журнал_заявок!$L$3:$L3908)</f>
        <v>#N/A</v>
      </c>
      <c r="W354" s="40" t="e">
        <f aca="false">CONCATENATE(G354,H354," ",IF(A354=A355,IF(F354=F355," ",F354),F354)," ",I354,J354,", ")</f>
        <v>#N/A</v>
      </c>
      <c r="X354" s="41" t="e">
        <f aca="false">W354&amp;IF(Журнал_образцов!A354=Журнал_образцов!A353,Журнал_образцов!X353,)</f>
        <v>#N/A</v>
      </c>
    </row>
    <row r="355" customFormat="false" ht="15" hidden="false" customHeight="false" outlineLevel="0" collapsed="false">
      <c r="B355" s="24" t="n">
        <f aca="false">IF(Журнал_образцов!A355=Журнал_образцов!A354,Журнал_образцов!B354,0)+1</f>
        <v>351</v>
      </c>
      <c r="C355" s="25" t="str">
        <f aca="false">CONCATENATE(Журнал_образцов!A355,"-",TEXT(Журнал_образцов!B355,"00"))</f>
        <v>-351</v>
      </c>
      <c r="D355" s="26" t="e">
        <f aca="false">LOOKUP(Журнал_образцов!A355,Журнал_заявок!A$3:A372,Журнал_заявок!B$3:B372)</f>
        <v>#N/A</v>
      </c>
      <c r="E355" s="26" t="e">
        <f aca="false">LOOKUP(Журнал_образцов!A355,Журнал_заявок!$A$3:$A372,Журнал_заявок!H$3:H372)</f>
        <v>#N/A</v>
      </c>
      <c r="J355" s="26" t="e">
        <f aca="false">LOOKUP(Журнал_образцов!F355,справочник!K$2:K754,справочник!L$2:L754)</f>
        <v>#N/A</v>
      </c>
      <c r="L355" s="27" t="e">
        <f aca="false">VLOOKUP(F355,справочник!K$1:M$250,3,1)</f>
        <v>#N/A</v>
      </c>
      <c r="M355" s="27" t="e">
        <f aca="false">LOOKUP(Журнал_образцов!$A355,Журнал_заявок!A$3:$A372,Журнал_заявок!J$3:J372)</f>
        <v>#N/A</v>
      </c>
      <c r="N355" s="27" t="e">
        <f aca="false">LOOKUP(Журнал_образцов!$A355,Журнал_заявок!$A$3:B372,Журнал_заявок!K$3:K372)</f>
        <v>#N/A</v>
      </c>
      <c r="U355" s="27" t="e">
        <f aca="false">LOOKUP(Журнал_образцов!$A355,Журнал_заявок!$A$3:$A372,Журнал_заявок!$D$3:$D372)</f>
        <v>#N/A</v>
      </c>
      <c r="V355" s="27" t="e">
        <f aca="false">LOOKUP(Журнал_образцов!$A355,Журнал_заявок!$A$3:$A3909,Журнал_заявок!$L$3:$L3909)</f>
        <v>#N/A</v>
      </c>
      <c r="W355" s="40" t="e">
        <f aca="false">CONCATENATE(G355,H355," ",IF(A355=A356,IF(F355=F356," ",F355),F355)," ",I355,J355,", ")</f>
        <v>#N/A</v>
      </c>
      <c r="X355" s="41" t="e">
        <f aca="false">W355&amp;IF(Журнал_образцов!A355=Журнал_образцов!A354,Журнал_образцов!X354,)</f>
        <v>#N/A</v>
      </c>
    </row>
    <row r="356" customFormat="false" ht="15" hidden="false" customHeight="false" outlineLevel="0" collapsed="false">
      <c r="B356" s="24" t="n">
        <f aca="false">IF(Журнал_образцов!A356=Журнал_образцов!A355,Журнал_образцов!B355,0)+1</f>
        <v>352</v>
      </c>
      <c r="C356" s="25" t="str">
        <f aca="false">CONCATENATE(Журнал_образцов!A356,"-",TEXT(Журнал_образцов!B356,"00"))</f>
        <v>-352</v>
      </c>
      <c r="D356" s="26" t="e">
        <f aca="false">LOOKUP(Журнал_образцов!A356,Журнал_заявок!A$3:A373,Журнал_заявок!B$3:B373)</f>
        <v>#N/A</v>
      </c>
      <c r="E356" s="26" t="e">
        <f aca="false">LOOKUP(Журнал_образцов!A356,Журнал_заявок!$A$3:$A373,Журнал_заявок!H$3:H373)</f>
        <v>#N/A</v>
      </c>
      <c r="J356" s="26" t="e">
        <f aca="false">LOOKUP(Журнал_образцов!F356,справочник!K$2:K755,справочник!L$2:L755)</f>
        <v>#N/A</v>
      </c>
      <c r="L356" s="27" t="e">
        <f aca="false">VLOOKUP(F356,справочник!K$1:M$250,3,1)</f>
        <v>#N/A</v>
      </c>
      <c r="M356" s="27" t="e">
        <f aca="false">LOOKUP(Журнал_образцов!$A356,Журнал_заявок!A$3:$A373,Журнал_заявок!J$3:J373)</f>
        <v>#N/A</v>
      </c>
      <c r="N356" s="27" t="e">
        <f aca="false">LOOKUP(Журнал_образцов!$A356,Журнал_заявок!$A$3:B373,Журнал_заявок!K$3:K373)</f>
        <v>#N/A</v>
      </c>
      <c r="U356" s="27" t="e">
        <f aca="false">LOOKUP(Журнал_образцов!$A356,Журнал_заявок!$A$3:$A373,Журнал_заявок!$D$3:$D373)</f>
        <v>#N/A</v>
      </c>
      <c r="V356" s="27" t="e">
        <f aca="false">LOOKUP(Журнал_образцов!$A356,Журнал_заявок!$A$3:$A3910,Журнал_заявок!$L$3:$L3910)</f>
        <v>#N/A</v>
      </c>
      <c r="W356" s="40" t="e">
        <f aca="false">CONCATENATE(G356,H356," ",IF(A356=A357,IF(F356=F357," ",F356),F356)," ",I356,J356,", ")</f>
        <v>#N/A</v>
      </c>
      <c r="X356" s="41" t="e">
        <f aca="false">W356&amp;IF(Журнал_образцов!A356=Журнал_образцов!A355,Журнал_образцов!X355,)</f>
        <v>#N/A</v>
      </c>
    </row>
    <row r="357" customFormat="false" ht="15" hidden="false" customHeight="false" outlineLevel="0" collapsed="false">
      <c r="B357" s="24" t="n">
        <f aca="false">IF(Журнал_образцов!A357=Журнал_образцов!A356,Журнал_образцов!B356,0)+1</f>
        <v>353</v>
      </c>
      <c r="C357" s="25" t="str">
        <f aca="false">CONCATENATE(Журнал_образцов!A357,"-",TEXT(Журнал_образцов!B357,"00"))</f>
        <v>-353</v>
      </c>
      <c r="D357" s="26" t="e">
        <f aca="false">LOOKUP(Журнал_образцов!A357,Журнал_заявок!A$3:A374,Журнал_заявок!B$3:B374)</f>
        <v>#N/A</v>
      </c>
      <c r="E357" s="26" t="e">
        <f aca="false">LOOKUP(Журнал_образцов!A357,Журнал_заявок!$A$3:$A374,Журнал_заявок!H$3:H374)</f>
        <v>#N/A</v>
      </c>
      <c r="J357" s="26" t="e">
        <f aca="false">LOOKUP(Журнал_образцов!F357,справочник!K$2:K756,справочник!L$2:L756)</f>
        <v>#N/A</v>
      </c>
      <c r="L357" s="27" t="e">
        <f aca="false">VLOOKUP(F357,справочник!K$1:M$250,3,1)</f>
        <v>#N/A</v>
      </c>
      <c r="M357" s="27" t="e">
        <f aca="false">LOOKUP(Журнал_образцов!$A357,Журнал_заявок!A$3:$A374,Журнал_заявок!J$3:J374)</f>
        <v>#N/A</v>
      </c>
      <c r="N357" s="27" t="e">
        <f aca="false">LOOKUP(Журнал_образцов!$A357,Журнал_заявок!$A$3:B374,Журнал_заявок!K$3:K374)</f>
        <v>#N/A</v>
      </c>
      <c r="U357" s="27" t="e">
        <f aca="false">LOOKUP(Журнал_образцов!$A357,Журнал_заявок!$A$3:$A374,Журнал_заявок!$D$3:$D374)</f>
        <v>#N/A</v>
      </c>
      <c r="V357" s="27" t="e">
        <f aca="false">LOOKUP(Журнал_образцов!$A357,Журнал_заявок!$A$3:$A3911,Журнал_заявок!$L$3:$L3911)</f>
        <v>#N/A</v>
      </c>
      <c r="W357" s="40" t="e">
        <f aca="false">CONCATENATE(G357,H357," ",IF(A357=A358,IF(F357=F358," ",F357),F357)," ",I357,J357,", ")</f>
        <v>#N/A</v>
      </c>
      <c r="X357" s="41" t="e">
        <f aca="false">W357&amp;IF(Журнал_образцов!A357=Журнал_образцов!A356,Журнал_образцов!X356,)</f>
        <v>#N/A</v>
      </c>
    </row>
    <row r="358" customFormat="false" ht="15" hidden="false" customHeight="false" outlineLevel="0" collapsed="false">
      <c r="B358" s="24" t="n">
        <f aca="false">IF(Журнал_образцов!A358=Журнал_образцов!A357,Журнал_образцов!B357,0)+1</f>
        <v>354</v>
      </c>
      <c r="C358" s="25" t="str">
        <f aca="false">CONCATENATE(Журнал_образцов!A358,"-",TEXT(Журнал_образцов!B358,"00"))</f>
        <v>-354</v>
      </c>
      <c r="D358" s="26" t="e">
        <f aca="false">LOOKUP(Журнал_образцов!A358,Журнал_заявок!A$3:A375,Журнал_заявок!B$3:B375)</f>
        <v>#N/A</v>
      </c>
      <c r="E358" s="26" t="e">
        <f aca="false">LOOKUP(Журнал_образцов!A358,Журнал_заявок!$A$3:$A375,Журнал_заявок!H$3:H375)</f>
        <v>#N/A</v>
      </c>
      <c r="J358" s="26" t="e">
        <f aca="false">LOOKUP(Журнал_образцов!F358,справочник!K$2:K757,справочник!L$2:L757)</f>
        <v>#N/A</v>
      </c>
      <c r="L358" s="27" t="e">
        <f aca="false">VLOOKUP(F358,справочник!K$1:M$250,3,1)</f>
        <v>#N/A</v>
      </c>
      <c r="M358" s="27" t="e">
        <f aca="false">LOOKUP(Журнал_образцов!$A358,Журнал_заявок!A$3:$A375,Журнал_заявок!J$3:J375)</f>
        <v>#N/A</v>
      </c>
      <c r="N358" s="27" t="e">
        <f aca="false">LOOKUP(Журнал_образцов!$A358,Журнал_заявок!$A$3:B375,Журнал_заявок!K$3:K375)</f>
        <v>#N/A</v>
      </c>
      <c r="U358" s="27" t="e">
        <f aca="false">LOOKUP(Журнал_образцов!$A358,Журнал_заявок!$A$3:$A375,Журнал_заявок!$D$3:$D375)</f>
        <v>#N/A</v>
      </c>
      <c r="V358" s="27" t="e">
        <f aca="false">LOOKUP(Журнал_образцов!$A358,Журнал_заявок!$A$3:$A3912,Журнал_заявок!$L$3:$L3912)</f>
        <v>#N/A</v>
      </c>
      <c r="W358" s="40" t="e">
        <f aca="false">CONCATENATE(G358,H358," ",IF(A358=A359,IF(F358=F359," ",F358),F358)," ",I358,J358,", ")</f>
        <v>#N/A</v>
      </c>
      <c r="X358" s="41" t="e">
        <f aca="false">W358&amp;IF(Журнал_образцов!A358=Журнал_образцов!A357,Журнал_образцов!X357,)</f>
        <v>#N/A</v>
      </c>
    </row>
    <row r="359" customFormat="false" ht="15" hidden="false" customHeight="false" outlineLevel="0" collapsed="false">
      <c r="B359" s="24" t="n">
        <f aca="false">IF(Журнал_образцов!A359=Журнал_образцов!A358,Журнал_образцов!B358,0)+1</f>
        <v>355</v>
      </c>
      <c r="C359" s="25" t="str">
        <f aca="false">CONCATENATE(Журнал_образцов!A359,"-",TEXT(Журнал_образцов!B359,"00"))</f>
        <v>-355</v>
      </c>
      <c r="D359" s="26" t="e">
        <f aca="false">LOOKUP(Журнал_образцов!A359,Журнал_заявок!A$3:A376,Журнал_заявок!B$3:B376)</f>
        <v>#N/A</v>
      </c>
      <c r="E359" s="26" t="e">
        <f aca="false">LOOKUP(Журнал_образцов!A359,Журнал_заявок!$A$3:$A376,Журнал_заявок!H$3:H376)</f>
        <v>#N/A</v>
      </c>
      <c r="J359" s="26" t="e">
        <f aca="false">LOOKUP(Журнал_образцов!F359,справочник!K$2:K758,справочник!L$2:L758)</f>
        <v>#N/A</v>
      </c>
      <c r="L359" s="27" t="e">
        <f aca="false">VLOOKUP(F359,справочник!K$1:M$250,3,1)</f>
        <v>#N/A</v>
      </c>
      <c r="M359" s="27" t="e">
        <f aca="false">LOOKUP(Журнал_образцов!$A359,Журнал_заявок!A$3:$A376,Журнал_заявок!J$3:J376)</f>
        <v>#N/A</v>
      </c>
      <c r="N359" s="27" t="e">
        <f aca="false">LOOKUP(Журнал_образцов!$A359,Журнал_заявок!$A$3:B376,Журнал_заявок!K$3:K376)</f>
        <v>#N/A</v>
      </c>
      <c r="U359" s="27" t="e">
        <f aca="false">LOOKUP(Журнал_образцов!$A359,Журнал_заявок!$A$3:$A376,Журнал_заявок!$D$3:$D376)</f>
        <v>#N/A</v>
      </c>
      <c r="V359" s="27" t="e">
        <f aca="false">LOOKUP(Журнал_образцов!$A359,Журнал_заявок!$A$3:$A3913,Журнал_заявок!$L$3:$L3913)</f>
        <v>#N/A</v>
      </c>
      <c r="W359" s="40" t="e">
        <f aca="false">CONCATENATE(G359,H359," ",IF(A359=A360,IF(F359=F360," ",F359),F359)," ",I359,J359,", ")</f>
        <v>#N/A</v>
      </c>
      <c r="X359" s="41" t="e">
        <f aca="false">W359&amp;IF(Журнал_образцов!A359=Журнал_образцов!A358,Журнал_образцов!X358,)</f>
        <v>#N/A</v>
      </c>
    </row>
    <row r="360" customFormat="false" ht="15" hidden="false" customHeight="false" outlineLevel="0" collapsed="false">
      <c r="B360" s="24" t="n">
        <f aca="false">IF(Журнал_образцов!A360=Журнал_образцов!A359,Журнал_образцов!B359,0)+1</f>
        <v>356</v>
      </c>
      <c r="C360" s="25" t="str">
        <f aca="false">CONCATENATE(Журнал_образцов!A360,"-",TEXT(Журнал_образцов!B360,"00"))</f>
        <v>-356</v>
      </c>
      <c r="D360" s="26" t="e">
        <f aca="false">LOOKUP(Журнал_образцов!A360,Журнал_заявок!A$3:A377,Журнал_заявок!B$3:B377)</f>
        <v>#N/A</v>
      </c>
      <c r="E360" s="26" t="e">
        <f aca="false">LOOKUP(Журнал_образцов!A360,Журнал_заявок!$A$3:$A377,Журнал_заявок!H$3:H377)</f>
        <v>#N/A</v>
      </c>
      <c r="J360" s="26" t="e">
        <f aca="false">LOOKUP(Журнал_образцов!F360,справочник!K$2:K759,справочник!L$2:L759)</f>
        <v>#N/A</v>
      </c>
      <c r="L360" s="27" t="e">
        <f aca="false">VLOOKUP(F360,справочник!K$1:M$250,3,1)</f>
        <v>#N/A</v>
      </c>
      <c r="M360" s="27" t="e">
        <f aca="false">LOOKUP(Журнал_образцов!$A360,Журнал_заявок!A$3:$A377,Журнал_заявок!J$3:J377)</f>
        <v>#N/A</v>
      </c>
      <c r="N360" s="27" t="e">
        <f aca="false">LOOKUP(Журнал_образцов!$A360,Журнал_заявок!$A$3:B377,Журнал_заявок!K$3:K377)</f>
        <v>#N/A</v>
      </c>
      <c r="U360" s="27" t="e">
        <f aca="false">LOOKUP(Журнал_образцов!$A360,Журнал_заявок!$A$3:$A377,Журнал_заявок!$D$3:$D377)</f>
        <v>#N/A</v>
      </c>
      <c r="V360" s="27" t="e">
        <f aca="false">LOOKUP(Журнал_образцов!$A360,Журнал_заявок!$A$3:$A3914,Журнал_заявок!$L$3:$L3914)</f>
        <v>#N/A</v>
      </c>
      <c r="W360" s="40" t="e">
        <f aca="false">CONCATENATE(G360,H360," ",IF(A360=A361,IF(F360=F361," ",F360),F360)," ",I360,J360,", ")</f>
        <v>#N/A</v>
      </c>
      <c r="X360" s="41" t="e">
        <f aca="false">W360&amp;IF(Журнал_образцов!A360=Журнал_образцов!A359,Журнал_образцов!X359,)</f>
        <v>#N/A</v>
      </c>
    </row>
    <row r="361" customFormat="false" ht="15" hidden="false" customHeight="false" outlineLevel="0" collapsed="false">
      <c r="B361" s="24" t="n">
        <f aca="false">IF(Журнал_образцов!A361=Журнал_образцов!A360,Журнал_образцов!B360,0)+1</f>
        <v>357</v>
      </c>
      <c r="C361" s="25" t="str">
        <f aca="false">CONCATENATE(Журнал_образцов!A361,"-",TEXT(Журнал_образцов!B361,"00"))</f>
        <v>-357</v>
      </c>
      <c r="D361" s="26" t="e">
        <f aca="false">LOOKUP(Журнал_образцов!A361,Журнал_заявок!A$3:A378,Журнал_заявок!B$3:B378)</f>
        <v>#N/A</v>
      </c>
      <c r="E361" s="26" t="e">
        <f aca="false">LOOKUP(Журнал_образцов!A361,Журнал_заявок!$A$3:$A378,Журнал_заявок!H$3:H378)</f>
        <v>#N/A</v>
      </c>
      <c r="J361" s="26" t="e">
        <f aca="false">LOOKUP(Журнал_образцов!F361,справочник!K$2:K760,справочник!L$2:L760)</f>
        <v>#N/A</v>
      </c>
      <c r="L361" s="27" t="e">
        <f aca="false">VLOOKUP(F361,справочник!K$1:M$250,3,1)</f>
        <v>#N/A</v>
      </c>
      <c r="M361" s="27" t="e">
        <f aca="false">LOOKUP(Журнал_образцов!$A361,Журнал_заявок!A$3:$A378,Журнал_заявок!J$3:J378)</f>
        <v>#N/A</v>
      </c>
      <c r="N361" s="27" t="e">
        <f aca="false">LOOKUP(Журнал_образцов!$A361,Журнал_заявок!$A$3:B378,Журнал_заявок!K$3:K378)</f>
        <v>#N/A</v>
      </c>
      <c r="U361" s="27" t="e">
        <f aca="false">LOOKUP(Журнал_образцов!$A361,Журнал_заявок!$A$3:$A378,Журнал_заявок!$D$3:$D378)</f>
        <v>#N/A</v>
      </c>
      <c r="V361" s="27" t="e">
        <f aca="false">LOOKUP(Журнал_образцов!$A361,Журнал_заявок!$A$3:$A3915,Журнал_заявок!$L$3:$L3915)</f>
        <v>#N/A</v>
      </c>
      <c r="W361" s="40" t="e">
        <f aca="false">CONCATENATE(G361,H361," ",IF(A361=A362,IF(F361=F362," ",F361),F361)," ",I361,J361,", ")</f>
        <v>#N/A</v>
      </c>
      <c r="X361" s="41" t="e">
        <f aca="false">W361&amp;IF(Журнал_образцов!A361=Журнал_образцов!A360,Журнал_образцов!X360,)</f>
        <v>#N/A</v>
      </c>
    </row>
    <row r="362" customFormat="false" ht="15" hidden="false" customHeight="false" outlineLevel="0" collapsed="false">
      <c r="B362" s="24" t="n">
        <f aca="false">IF(Журнал_образцов!A362=Журнал_образцов!A361,Журнал_образцов!B361,0)+1</f>
        <v>358</v>
      </c>
      <c r="C362" s="25" t="str">
        <f aca="false">CONCATENATE(Журнал_образцов!A362,"-",TEXT(Журнал_образцов!B362,"00"))</f>
        <v>-358</v>
      </c>
      <c r="D362" s="26" t="e">
        <f aca="false">LOOKUP(Журнал_образцов!A362,Журнал_заявок!A$3:A379,Журнал_заявок!B$3:B379)</f>
        <v>#N/A</v>
      </c>
      <c r="E362" s="26" t="e">
        <f aca="false">LOOKUP(Журнал_образцов!A362,Журнал_заявок!$A$3:$A379,Журнал_заявок!H$3:H379)</f>
        <v>#N/A</v>
      </c>
      <c r="J362" s="26" t="e">
        <f aca="false">LOOKUP(Журнал_образцов!F362,справочник!K$2:K761,справочник!L$2:L761)</f>
        <v>#N/A</v>
      </c>
      <c r="L362" s="27" t="e">
        <f aca="false">VLOOKUP(F362,справочник!K$1:M$250,3,1)</f>
        <v>#N/A</v>
      </c>
      <c r="M362" s="27" t="e">
        <f aca="false">LOOKUP(Журнал_образцов!$A362,Журнал_заявок!A$3:$A379,Журнал_заявок!J$3:J379)</f>
        <v>#N/A</v>
      </c>
      <c r="N362" s="27" t="e">
        <f aca="false">LOOKUP(Журнал_образцов!$A362,Журнал_заявок!$A$3:B379,Журнал_заявок!K$3:K379)</f>
        <v>#N/A</v>
      </c>
      <c r="U362" s="27" t="e">
        <f aca="false">LOOKUP(Журнал_образцов!$A362,Журнал_заявок!$A$3:$A379,Журнал_заявок!$D$3:$D379)</f>
        <v>#N/A</v>
      </c>
      <c r="V362" s="27" t="e">
        <f aca="false">LOOKUP(Журнал_образцов!$A362,Журнал_заявок!$A$3:$A3916,Журнал_заявок!$L$3:$L3916)</f>
        <v>#N/A</v>
      </c>
      <c r="W362" s="40" t="e">
        <f aca="false">CONCATENATE(G362,H362," ",IF(A362=A363,IF(F362=F363," ",F362),F362)," ",I362,J362,", ")</f>
        <v>#N/A</v>
      </c>
      <c r="X362" s="41" t="e">
        <f aca="false">W362&amp;IF(Журнал_образцов!A362=Журнал_образцов!A361,Журнал_образцов!X361,)</f>
        <v>#N/A</v>
      </c>
    </row>
    <row r="363" customFormat="false" ht="15" hidden="false" customHeight="false" outlineLevel="0" collapsed="false">
      <c r="B363" s="24" t="n">
        <f aca="false">IF(Журнал_образцов!A363=Журнал_образцов!A362,Журнал_образцов!B362,0)+1</f>
        <v>359</v>
      </c>
      <c r="C363" s="25" t="str">
        <f aca="false">CONCATENATE(Журнал_образцов!A363,"-",TEXT(Журнал_образцов!B363,"00"))</f>
        <v>-359</v>
      </c>
      <c r="D363" s="26" t="e">
        <f aca="false">LOOKUP(Журнал_образцов!A363,Журнал_заявок!A$3:A380,Журнал_заявок!B$3:B380)</f>
        <v>#N/A</v>
      </c>
      <c r="E363" s="26" t="e">
        <f aca="false">LOOKUP(Журнал_образцов!A363,Журнал_заявок!$A$3:$A380,Журнал_заявок!H$3:H380)</f>
        <v>#N/A</v>
      </c>
      <c r="J363" s="26" t="e">
        <f aca="false">LOOKUP(Журнал_образцов!F363,справочник!K$2:K762,справочник!L$2:L762)</f>
        <v>#N/A</v>
      </c>
      <c r="L363" s="27" t="e">
        <f aca="false">VLOOKUP(F363,справочник!K$1:M$250,3,1)</f>
        <v>#N/A</v>
      </c>
      <c r="M363" s="27" t="e">
        <f aca="false">LOOKUP(Журнал_образцов!$A363,Журнал_заявок!A$3:$A380,Журнал_заявок!J$3:J380)</f>
        <v>#N/A</v>
      </c>
      <c r="N363" s="27" t="e">
        <f aca="false">LOOKUP(Журнал_образцов!$A363,Журнал_заявок!$A$3:B380,Журнал_заявок!K$3:K380)</f>
        <v>#N/A</v>
      </c>
      <c r="U363" s="27" t="e">
        <f aca="false">LOOKUP(Журнал_образцов!$A363,Журнал_заявок!$A$3:$A380,Журнал_заявок!$D$3:$D380)</f>
        <v>#N/A</v>
      </c>
      <c r="V363" s="27" t="e">
        <f aca="false">LOOKUP(Журнал_образцов!$A363,Журнал_заявок!$A$3:$A3917,Журнал_заявок!$L$3:$L3917)</f>
        <v>#N/A</v>
      </c>
      <c r="W363" s="40" t="e">
        <f aca="false">CONCATENATE(G363,H363," ",IF(A363=A364,IF(F363=F364," ",F363),F363)," ",I363,J363,", ")</f>
        <v>#N/A</v>
      </c>
      <c r="X363" s="41" t="e">
        <f aca="false">W363&amp;IF(Журнал_образцов!A363=Журнал_образцов!A362,Журнал_образцов!X362,)</f>
        <v>#N/A</v>
      </c>
    </row>
    <row r="364" customFormat="false" ht="15" hidden="false" customHeight="false" outlineLevel="0" collapsed="false">
      <c r="B364" s="24" t="n">
        <f aca="false">IF(Журнал_образцов!A364=Журнал_образцов!A363,Журнал_образцов!B363,0)+1</f>
        <v>360</v>
      </c>
      <c r="C364" s="25" t="str">
        <f aca="false">CONCATENATE(Журнал_образцов!A364,"-",TEXT(Журнал_образцов!B364,"00"))</f>
        <v>-360</v>
      </c>
      <c r="D364" s="26" t="e">
        <f aca="false">LOOKUP(Журнал_образцов!A364,Журнал_заявок!A$3:A381,Журнал_заявок!B$3:B381)</f>
        <v>#N/A</v>
      </c>
      <c r="E364" s="26" t="e">
        <f aca="false">LOOKUP(Журнал_образцов!A364,Журнал_заявок!$A$3:$A381,Журнал_заявок!H$3:H381)</f>
        <v>#N/A</v>
      </c>
      <c r="J364" s="26" t="e">
        <f aca="false">LOOKUP(Журнал_образцов!F364,справочник!K$2:K763,справочник!L$2:L763)</f>
        <v>#N/A</v>
      </c>
      <c r="L364" s="27" t="e">
        <f aca="false">VLOOKUP(F364,справочник!K$1:M$250,3,1)</f>
        <v>#N/A</v>
      </c>
      <c r="M364" s="27" t="e">
        <f aca="false">LOOKUP(Журнал_образцов!$A364,Журнал_заявок!A$3:$A381,Журнал_заявок!J$3:J381)</f>
        <v>#N/A</v>
      </c>
      <c r="N364" s="27" t="e">
        <f aca="false">LOOKUP(Журнал_образцов!$A364,Журнал_заявок!$A$3:B381,Журнал_заявок!K$3:K381)</f>
        <v>#N/A</v>
      </c>
      <c r="U364" s="27" t="e">
        <f aca="false">LOOKUP(Журнал_образцов!$A364,Журнал_заявок!$A$3:$A381,Журнал_заявок!$D$3:$D381)</f>
        <v>#N/A</v>
      </c>
      <c r="V364" s="27" t="e">
        <f aca="false">LOOKUP(Журнал_образцов!$A364,Журнал_заявок!$A$3:$A3918,Журнал_заявок!$L$3:$L3918)</f>
        <v>#N/A</v>
      </c>
      <c r="W364" s="40" t="e">
        <f aca="false">CONCATENATE(G364,H364," ",IF(A364=A365,IF(F364=F365," ",F364),F364)," ",I364,J364,", ")</f>
        <v>#N/A</v>
      </c>
      <c r="X364" s="41" t="e">
        <f aca="false">W364&amp;IF(Журнал_образцов!A364=Журнал_образцов!A363,Журнал_образцов!X363,)</f>
        <v>#N/A</v>
      </c>
    </row>
    <row r="365" customFormat="false" ht="15" hidden="false" customHeight="false" outlineLevel="0" collapsed="false">
      <c r="B365" s="24" t="n">
        <f aca="false">IF(Журнал_образцов!A365=Журнал_образцов!A364,Журнал_образцов!B364,0)+1</f>
        <v>361</v>
      </c>
      <c r="C365" s="25" t="str">
        <f aca="false">CONCATENATE(Журнал_образцов!A365,"-",TEXT(Журнал_образцов!B365,"00"))</f>
        <v>-361</v>
      </c>
      <c r="D365" s="26" t="e">
        <f aca="false">LOOKUP(Журнал_образцов!A365,Журнал_заявок!A$3:A382,Журнал_заявок!B$3:B382)</f>
        <v>#N/A</v>
      </c>
      <c r="E365" s="26" t="e">
        <f aca="false">LOOKUP(Журнал_образцов!A365,Журнал_заявок!$A$3:$A382,Журнал_заявок!H$3:H382)</f>
        <v>#N/A</v>
      </c>
      <c r="J365" s="26" t="e">
        <f aca="false">LOOKUP(Журнал_образцов!F365,справочник!K$2:K764,справочник!L$2:L764)</f>
        <v>#N/A</v>
      </c>
      <c r="L365" s="27" t="e">
        <f aca="false">VLOOKUP(F365,справочник!K$1:M$250,3,1)</f>
        <v>#N/A</v>
      </c>
      <c r="M365" s="27" t="e">
        <f aca="false">LOOKUP(Журнал_образцов!$A365,Журнал_заявок!A$3:$A382,Журнал_заявок!J$3:J382)</f>
        <v>#N/A</v>
      </c>
      <c r="N365" s="27" t="e">
        <f aca="false">LOOKUP(Журнал_образцов!$A365,Журнал_заявок!$A$3:B382,Журнал_заявок!K$3:K382)</f>
        <v>#N/A</v>
      </c>
      <c r="U365" s="27" t="e">
        <f aca="false">LOOKUP(Журнал_образцов!$A365,Журнал_заявок!$A$3:$A382,Журнал_заявок!$D$3:$D382)</f>
        <v>#N/A</v>
      </c>
      <c r="V365" s="27" t="e">
        <f aca="false">LOOKUP(Журнал_образцов!$A365,Журнал_заявок!$A$3:$A3919,Журнал_заявок!$L$3:$L3919)</f>
        <v>#N/A</v>
      </c>
      <c r="W365" s="40" t="e">
        <f aca="false">CONCATENATE(G365,H365," ",IF(A365=A366,IF(F365=F366," ",F365),F365)," ",I365,J365,", ")</f>
        <v>#N/A</v>
      </c>
      <c r="X365" s="41" t="e">
        <f aca="false">W365&amp;IF(Журнал_образцов!A365=Журнал_образцов!A364,Журнал_образцов!X364,)</f>
        <v>#N/A</v>
      </c>
    </row>
    <row r="366" customFormat="false" ht="15" hidden="false" customHeight="false" outlineLevel="0" collapsed="false">
      <c r="B366" s="24" t="n">
        <f aca="false">IF(Журнал_образцов!A366=Журнал_образцов!A365,Журнал_образцов!B365,0)+1</f>
        <v>362</v>
      </c>
      <c r="C366" s="25" t="str">
        <f aca="false">CONCATENATE(Журнал_образцов!A366,"-",TEXT(Журнал_образцов!B366,"00"))</f>
        <v>-362</v>
      </c>
      <c r="D366" s="26" t="e">
        <f aca="false">LOOKUP(Журнал_образцов!A366,Журнал_заявок!A$3:A383,Журнал_заявок!B$3:B383)</f>
        <v>#N/A</v>
      </c>
      <c r="E366" s="26" t="e">
        <f aca="false">LOOKUP(Журнал_образцов!A366,Журнал_заявок!$A$3:$A383,Журнал_заявок!H$3:H383)</f>
        <v>#N/A</v>
      </c>
      <c r="J366" s="26" t="e">
        <f aca="false">LOOKUP(Журнал_образцов!F366,справочник!K$2:K765,справочник!L$2:L765)</f>
        <v>#N/A</v>
      </c>
      <c r="L366" s="27" t="e">
        <f aca="false">VLOOKUP(F366,справочник!K$1:M$250,3,1)</f>
        <v>#N/A</v>
      </c>
      <c r="M366" s="27" t="e">
        <f aca="false">LOOKUP(Журнал_образцов!$A366,Журнал_заявок!A$3:$A383,Журнал_заявок!J$3:J383)</f>
        <v>#N/A</v>
      </c>
      <c r="N366" s="27" t="e">
        <f aca="false">LOOKUP(Журнал_образцов!$A366,Журнал_заявок!$A$3:B383,Журнал_заявок!K$3:K383)</f>
        <v>#N/A</v>
      </c>
      <c r="U366" s="27" t="e">
        <f aca="false">LOOKUP(Журнал_образцов!$A366,Журнал_заявок!$A$3:$A383,Журнал_заявок!$D$3:$D383)</f>
        <v>#N/A</v>
      </c>
      <c r="V366" s="27" t="e">
        <f aca="false">LOOKUP(Журнал_образцов!$A366,Журнал_заявок!$A$3:$A3920,Журнал_заявок!$L$3:$L3920)</f>
        <v>#N/A</v>
      </c>
      <c r="W366" s="40" t="e">
        <f aca="false">CONCATENATE(G366,H366," ",IF(A366=A367,IF(F366=F367," ",F366),F366)," ",I366,J366,", ")</f>
        <v>#N/A</v>
      </c>
      <c r="X366" s="41" t="e">
        <f aca="false">W366&amp;IF(Журнал_образцов!A366=Журнал_образцов!A365,Журнал_образцов!X365,)</f>
        <v>#N/A</v>
      </c>
    </row>
    <row r="367" customFormat="false" ht="15" hidden="false" customHeight="false" outlineLevel="0" collapsed="false">
      <c r="B367" s="24" t="n">
        <f aca="false">IF(Журнал_образцов!A367=Журнал_образцов!A366,Журнал_образцов!B366,0)+1</f>
        <v>363</v>
      </c>
      <c r="C367" s="25" t="str">
        <f aca="false">CONCATENATE(Журнал_образцов!A367,"-",TEXT(Журнал_образцов!B367,"00"))</f>
        <v>-363</v>
      </c>
      <c r="D367" s="26" t="e">
        <f aca="false">LOOKUP(Журнал_образцов!A367,Журнал_заявок!A$3:A384,Журнал_заявок!B$3:B384)</f>
        <v>#N/A</v>
      </c>
      <c r="E367" s="26" t="e">
        <f aca="false">LOOKUP(Журнал_образцов!A367,Журнал_заявок!$A$3:$A384,Журнал_заявок!H$3:H384)</f>
        <v>#N/A</v>
      </c>
      <c r="J367" s="26" t="e">
        <f aca="false">LOOKUP(Журнал_образцов!F367,справочник!K$2:K766,справочник!L$2:L766)</f>
        <v>#N/A</v>
      </c>
      <c r="L367" s="27" t="e">
        <f aca="false">VLOOKUP(F367,справочник!K$1:M$250,3,1)</f>
        <v>#N/A</v>
      </c>
      <c r="M367" s="27" t="e">
        <f aca="false">LOOKUP(Журнал_образцов!$A367,Журнал_заявок!A$3:$A384,Журнал_заявок!J$3:J384)</f>
        <v>#N/A</v>
      </c>
      <c r="N367" s="27" t="e">
        <f aca="false">LOOKUP(Журнал_образцов!$A367,Журнал_заявок!$A$3:B384,Журнал_заявок!K$3:K384)</f>
        <v>#N/A</v>
      </c>
      <c r="U367" s="27" t="e">
        <f aca="false">LOOKUP(Журнал_образцов!$A367,Журнал_заявок!$A$3:$A384,Журнал_заявок!$D$3:$D384)</f>
        <v>#N/A</v>
      </c>
      <c r="V367" s="27" t="e">
        <f aca="false">LOOKUP(Журнал_образцов!$A367,Журнал_заявок!$A$3:$A3921,Журнал_заявок!$L$3:$L3921)</f>
        <v>#N/A</v>
      </c>
      <c r="W367" s="40" t="e">
        <f aca="false">CONCATENATE(G367,H367," ",IF(A367=A368,IF(F367=F368," ",F367),F367)," ",I367,J367,", ")</f>
        <v>#N/A</v>
      </c>
      <c r="X367" s="41" t="e">
        <f aca="false">W367&amp;IF(Журнал_образцов!A367=Журнал_образцов!A366,Журнал_образцов!X366,)</f>
        <v>#N/A</v>
      </c>
    </row>
    <row r="368" customFormat="false" ht="15" hidden="false" customHeight="false" outlineLevel="0" collapsed="false">
      <c r="B368" s="24" t="n">
        <f aca="false">IF(Журнал_образцов!A368=Журнал_образцов!A367,Журнал_образцов!B367,0)+1</f>
        <v>364</v>
      </c>
      <c r="C368" s="25" t="str">
        <f aca="false">CONCATENATE(Журнал_образцов!A368,"-",TEXT(Журнал_образцов!B368,"00"))</f>
        <v>-364</v>
      </c>
      <c r="D368" s="26" t="e">
        <f aca="false">LOOKUP(Журнал_образцов!A368,Журнал_заявок!A$3:A385,Журнал_заявок!B$3:B385)</f>
        <v>#N/A</v>
      </c>
      <c r="E368" s="26" t="e">
        <f aca="false">LOOKUP(Журнал_образцов!A368,Журнал_заявок!$A$3:$A385,Журнал_заявок!H$3:H385)</f>
        <v>#N/A</v>
      </c>
      <c r="J368" s="26" t="e">
        <f aca="false">LOOKUP(Журнал_образцов!F368,справочник!K$2:K767,справочник!L$2:L767)</f>
        <v>#N/A</v>
      </c>
      <c r="L368" s="27" t="e">
        <f aca="false">VLOOKUP(F368,справочник!K$1:M$250,3,1)</f>
        <v>#N/A</v>
      </c>
      <c r="M368" s="27" t="e">
        <f aca="false">LOOKUP(Журнал_образцов!$A368,Журнал_заявок!A$3:$A385,Журнал_заявок!J$3:J385)</f>
        <v>#N/A</v>
      </c>
      <c r="N368" s="27" t="e">
        <f aca="false">LOOKUP(Журнал_образцов!$A368,Журнал_заявок!$A$3:B385,Журнал_заявок!K$3:K385)</f>
        <v>#N/A</v>
      </c>
      <c r="U368" s="27" t="e">
        <f aca="false">LOOKUP(Журнал_образцов!$A368,Журнал_заявок!$A$3:$A385,Журнал_заявок!$D$3:$D385)</f>
        <v>#N/A</v>
      </c>
      <c r="V368" s="27" t="e">
        <f aca="false">LOOKUP(Журнал_образцов!$A368,Журнал_заявок!$A$3:$A3922,Журнал_заявок!$L$3:$L3922)</f>
        <v>#N/A</v>
      </c>
      <c r="W368" s="40" t="e">
        <f aca="false">CONCATENATE(G368,H368," ",IF(A368=A369,IF(F368=F369," ",F368),F368)," ",I368,J368,", ")</f>
        <v>#N/A</v>
      </c>
      <c r="X368" s="41" t="e">
        <f aca="false">W368&amp;IF(Журнал_образцов!A368=Журнал_образцов!A367,Журнал_образцов!X367,)</f>
        <v>#N/A</v>
      </c>
    </row>
    <row r="369" customFormat="false" ht="15" hidden="false" customHeight="false" outlineLevel="0" collapsed="false">
      <c r="B369" s="24" t="n">
        <f aca="false">IF(Журнал_образцов!A369=Журнал_образцов!A368,Журнал_образцов!B368,0)+1</f>
        <v>365</v>
      </c>
      <c r="C369" s="25" t="str">
        <f aca="false">CONCATENATE(Журнал_образцов!A369,"-",TEXT(Журнал_образцов!B369,"00"))</f>
        <v>-365</v>
      </c>
      <c r="D369" s="26" t="e">
        <f aca="false">LOOKUP(Журнал_образцов!A369,Журнал_заявок!A$3:A386,Журнал_заявок!B$3:B386)</f>
        <v>#N/A</v>
      </c>
      <c r="E369" s="26" t="e">
        <f aca="false">LOOKUP(Журнал_образцов!A369,Журнал_заявок!$A$3:$A386,Журнал_заявок!H$3:H386)</f>
        <v>#N/A</v>
      </c>
      <c r="J369" s="26" t="e">
        <f aca="false">LOOKUP(Журнал_образцов!F369,справочник!K$2:K768,справочник!L$2:L768)</f>
        <v>#N/A</v>
      </c>
      <c r="L369" s="27" t="e">
        <f aca="false">VLOOKUP(F369,справочник!K$1:M$250,3,1)</f>
        <v>#N/A</v>
      </c>
      <c r="M369" s="27" t="e">
        <f aca="false">LOOKUP(Журнал_образцов!$A369,Журнал_заявок!A$3:$A386,Журнал_заявок!J$3:J386)</f>
        <v>#N/A</v>
      </c>
      <c r="N369" s="27" t="e">
        <f aca="false">LOOKUP(Журнал_образцов!$A369,Журнал_заявок!$A$3:B386,Журнал_заявок!K$3:K386)</f>
        <v>#N/A</v>
      </c>
      <c r="U369" s="27" t="e">
        <f aca="false">LOOKUP(Журнал_образцов!$A369,Журнал_заявок!$A$3:$A386,Журнал_заявок!$D$3:$D386)</f>
        <v>#N/A</v>
      </c>
      <c r="V369" s="27" t="e">
        <f aca="false">LOOKUP(Журнал_образцов!$A369,Журнал_заявок!$A$3:$A3923,Журнал_заявок!$L$3:$L3923)</f>
        <v>#N/A</v>
      </c>
      <c r="W369" s="40" t="e">
        <f aca="false">CONCATENATE(G369,H369," ",IF(A369=A370,IF(F369=F370," ",F369),F369)," ",I369,J369,", ")</f>
        <v>#N/A</v>
      </c>
      <c r="X369" s="41" t="e">
        <f aca="false">W369&amp;IF(Журнал_образцов!A369=Журнал_образцов!A368,Журнал_образцов!X368,)</f>
        <v>#N/A</v>
      </c>
    </row>
    <row r="370" customFormat="false" ht="15" hidden="false" customHeight="false" outlineLevel="0" collapsed="false">
      <c r="B370" s="24" t="n">
        <f aca="false">IF(Журнал_образцов!A370=Журнал_образцов!A369,Журнал_образцов!B369,0)+1</f>
        <v>366</v>
      </c>
      <c r="C370" s="25" t="str">
        <f aca="false">CONCATENATE(Журнал_образцов!A370,"-",TEXT(Журнал_образцов!B370,"00"))</f>
        <v>-366</v>
      </c>
      <c r="D370" s="26" t="e">
        <f aca="false">LOOKUP(Журнал_образцов!A370,Журнал_заявок!A$3:A387,Журнал_заявок!B$3:B387)</f>
        <v>#N/A</v>
      </c>
      <c r="E370" s="26" t="e">
        <f aca="false">LOOKUP(Журнал_образцов!A370,Журнал_заявок!$A$3:$A387,Журнал_заявок!H$3:H387)</f>
        <v>#N/A</v>
      </c>
      <c r="J370" s="26" t="e">
        <f aca="false">LOOKUP(Журнал_образцов!F370,справочник!K$2:K769,справочник!L$2:L769)</f>
        <v>#N/A</v>
      </c>
      <c r="L370" s="27" t="e">
        <f aca="false">VLOOKUP(F370,справочник!K$1:M$250,3,1)</f>
        <v>#N/A</v>
      </c>
      <c r="M370" s="27" t="e">
        <f aca="false">LOOKUP(Журнал_образцов!$A370,Журнал_заявок!A$3:$A387,Журнал_заявок!J$3:J387)</f>
        <v>#N/A</v>
      </c>
      <c r="N370" s="27" t="e">
        <f aca="false">LOOKUP(Журнал_образцов!$A370,Журнал_заявок!$A$3:B387,Журнал_заявок!K$3:K387)</f>
        <v>#N/A</v>
      </c>
    </row>
  </sheetData>
  <autoFilter ref="A1:X83"/>
  <dataValidations count="3">
    <dataValidation allowBlank="true" errorStyle="stop" operator="equal" showDropDown="false" showErrorMessage="true" showInputMessage="false" sqref="G1:G1370" type="list">
      <formula1>справочник!$H$2:$H$7</formula1>
      <formula2>0</formula2>
    </dataValidation>
    <dataValidation allowBlank="true" errorStyle="stop" operator="equal" showDropDown="false" showErrorMessage="true" showInputMessage="false" sqref="F1:F1370" type="list">
      <formula1>справочник!$K$2:$K$401</formula1>
      <formula2>0</formula2>
    </dataValidation>
    <dataValidation allowBlank="true" errorStyle="stop" operator="equal" showDropDown="false" showErrorMessage="true" showInputMessage="false" sqref="A1:A1370" type="list">
      <formula1>Журнал_заявок!$A$3:A1000</formula1>
      <formula2>0</formula2>
    </dataValidation>
  </dataValidations>
  <printOptions headings="false" gridLines="true" gridLinesSet="true" horizontalCentered="false" verticalCentered="false"/>
  <pageMargins left="0.349305555555556" right="0.192361111111111" top="0.552083333333333" bottom="0" header="0.511811023622047" footer="0.511811023622047"/>
  <pageSetup paperSize="9" scale="100" fitToWidth="1" fitToHeight="0" pageOrder="overThenDown" orientation="landscape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true"/>
  </sheetPr>
  <dimension ref="A1:K40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E3" activeCellId="0" sqref="E3"/>
    </sheetView>
  </sheetViews>
  <sheetFormatPr defaultColWidth="8.84765625" defaultRowHeight="13.5" zeroHeight="false" outlineLevelRow="0" outlineLevelCol="0"/>
  <cols>
    <col collapsed="false" customWidth="true" hidden="false" outlineLevel="0" max="1" min="1" style="46" width="9.17"/>
    <col collapsed="false" customWidth="true" hidden="false" outlineLevel="0" max="2" min="2" style="46" width="15.83"/>
    <col collapsed="false" customWidth="true" hidden="false" outlineLevel="0" max="3" min="3" style="47" width="15.5"/>
    <col collapsed="false" customWidth="true" hidden="false" outlineLevel="0" max="4" min="4" style="46" width="9.36"/>
    <col collapsed="false" customWidth="true" hidden="false" outlineLevel="0" max="5" min="5" style="16" width="33.84"/>
    <col collapsed="false" customWidth="true" hidden="false" outlineLevel="0" max="6" min="6" style="16" width="38.33"/>
    <col collapsed="false" customWidth="true" hidden="false" outlineLevel="0" max="7" min="7" style="16" width="17.5"/>
    <col collapsed="false" customWidth="true" hidden="false" outlineLevel="0" max="8" min="8" style="48" width="14.34"/>
    <col collapsed="false" customWidth="true" hidden="false" outlineLevel="0" max="9" min="9" style="49" width="20.34"/>
    <col collapsed="false" customWidth="true" hidden="false" outlineLevel="0" max="10" min="10" style="49" width="32.84"/>
    <col collapsed="false" customWidth="true" hidden="false" outlineLevel="0" max="11" min="11" style="46" width="21"/>
    <col collapsed="false" customWidth="true" hidden="false" outlineLevel="0" max="12" min="12" style="0" width="16.83"/>
  </cols>
  <sheetData>
    <row r="1" customFormat="false" ht="25.35" hidden="false" customHeight="false" outlineLevel="0" collapsed="false">
      <c r="A1" s="20" t="s">
        <v>657</v>
      </c>
      <c r="B1" s="20" t="s">
        <v>658</v>
      </c>
      <c r="C1" s="50" t="s">
        <v>659</v>
      </c>
      <c r="D1" s="46" t="s">
        <v>660</v>
      </c>
      <c r="E1" s="51" t="s">
        <v>661</v>
      </c>
      <c r="F1" s="16" t="s">
        <v>662</v>
      </c>
      <c r="G1" s="16" t="s">
        <v>663</v>
      </c>
      <c r="H1" s="48" t="s">
        <v>664</v>
      </c>
      <c r="I1" s="49" t="s">
        <v>665</v>
      </c>
      <c r="J1" s="49" t="s">
        <v>666</v>
      </c>
      <c r="K1" s="46" t="s">
        <v>667</v>
      </c>
    </row>
    <row r="2" customFormat="false" ht="12.75" hidden="false" customHeight="true" outlineLevel="0" collapsed="false">
      <c r="A2" s="20" t="n">
        <v>1</v>
      </c>
      <c r="B2" s="46" t="n">
        <v>23</v>
      </c>
      <c r="E2" s="16" t="s">
        <v>18</v>
      </c>
      <c r="F2" s="16" t="s">
        <v>668</v>
      </c>
      <c r="G2" s="16" t="s">
        <v>669</v>
      </c>
      <c r="H2" s="48" t="s">
        <v>670</v>
      </c>
      <c r="I2" s="52" t="s">
        <v>671</v>
      </c>
      <c r="J2" s="52" t="s">
        <v>671</v>
      </c>
      <c r="K2" s="46" t="s">
        <v>671</v>
      </c>
    </row>
    <row r="3" customFormat="false" ht="13.8" hidden="false" customHeight="false" outlineLevel="0" collapsed="false">
      <c r="A3" s="20" t="n">
        <v>2</v>
      </c>
      <c r="E3" s="53"/>
      <c r="I3" s="52"/>
      <c r="J3" s="52"/>
    </row>
    <row r="4" customFormat="false" ht="13.8" hidden="false" customHeight="false" outlineLevel="0" collapsed="false">
      <c r="A4" s="20" t="n">
        <v>3</v>
      </c>
      <c r="I4" s="52"/>
      <c r="J4" s="52"/>
    </row>
    <row r="5" customFormat="false" ht="13.8" hidden="false" customHeight="false" outlineLevel="0" collapsed="false">
      <c r="A5" s="20" t="n">
        <v>4</v>
      </c>
      <c r="B5" s="16"/>
      <c r="I5" s="52"/>
      <c r="J5" s="52"/>
    </row>
    <row r="6" customFormat="false" ht="13.8" hidden="false" customHeight="false" outlineLevel="0" collapsed="false">
      <c r="A6" s="20" t="n">
        <v>5</v>
      </c>
      <c r="E6" s="53"/>
      <c r="I6" s="52"/>
      <c r="J6" s="52"/>
    </row>
    <row r="7" customFormat="false" ht="13.8" hidden="false" customHeight="false" outlineLevel="0" collapsed="false">
      <c r="A7" s="20" t="n">
        <v>6</v>
      </c>
      <c r="I7" s="52"/>
      <c r="J7" s="52"/>
      <c r="K7" s="16"/>
    </row>
    <row r="8" customFormat="false" ht="13.8" hidden="false" customHeight="false" outlineLevel="0" collapsed="false">
      <c r="A8" s="20" t="n">
        <v>7</v>
      </c>
      <c r="B8" s="20"/>
      <c r="C8" s="54"/>
      <c r="E8" s="55"/>
      <c r="I8" s="52"/>
      <c r="J8" s="52"/>
    </row>
    <row r="9" customFormat="false" ht="13.8" hidden="false" customHeight="false" outlineLevel="0" collapsed="false">
      <c r="A9" s="20" t="n">
        <v>8</v>
      </c>
      <c r="B9" s="20"/>
      <c r="C9" s="54"/>
      <c r="I9" s="52"/>
      <c r="J9" s="52"/>
    </row>
    <row r="10" customFormat="false" ht="13.8" hidden="false" customHeight="false" outlineLevel="0" collapsed="false">
      <c r="A10" s="20" t="n">
        <v>9</v>
      </c>
      <c r="B10" s="20"/>
      <c r="I10" s="52"/>
      <c r="J10" s="52"/>
    </row>
    <row r="11" customFormat="false" ht="13.8" hidden="false" customHeight="false" outlineLevel="0" collapsed="false">
      <c r="A11" s="20" t="n">
        <v>10</v>
      </c>
      <c r="B11" s="20"/>
      <c r="I11" s="52"/>
      <c r="J11" s="52"/>
    </row>
    <row r="12" customFormat="false" ht="13.8" hidden="false" customHeight="false" outlineLevel="0" collapsed="false">
      <c r="A12" s="20" t="n">
        <v>11</v>
      </c>
      <c r="B12" s="20"/>
      <c r="I12" s="52"/>
      <c r="J12" s="52"/>
    </row>
    <row r="13" customFormat="false" ht="13.8" hidden="false" customHeight="false" outlineLevel="0" collapsed="false">
      <c r="A13" s="20" t="n">
        <v>12</v>
      </c>
      <c r="B13" s="20"/>
      <c r="I13" s="52"/>
      <c r="J13" s="52"/>
    </row>
    <row r="14" customFormat="false" ht="13.8" hidden="false" customHeight="false" outlineLevel="0" collapsed="false">
      <c r="A14" s="20" t="n">
        <v>13</v>
      </c>
      <c r="B14" s="20"/>
      <c r="I14" s="52"/>
      <c r="J14" s="52"/>
    </row>
    <row r="15" customFormat="false" ht="13.8" hidden="false" customHeight="false" outlineLevel="0" collapsed="false">
      <c r="A15" s="20" t="n">
        <v>14</v>
      </c>
      <c r="B15" s="20"/>
      <c r="I15" s="52"/>
      <c r="J15" s="52"/>
    </row>
    <row r="16" customFormat="false" ht="13.8" hidden="false" customHeight="false" outlineLevel="0" collapsed="false">
      <c r="A16" s="20" t="n">
        <v>15</v>
      </c>
      <c r="B16" s="20"/>
      <c r="I16" s="52"/>
      <c r="J16" s="52"/>
    </row>
    <row r="17" customFormat="false" ht="13.8" hidden="false" customHeight="false" outlineLevel="0" collapsed="false">
      <c r="A17" s="20" t="n">
        <v>16</v>
      </c>
      <c r="B17" s="20"/>
      <c r="I17" s="52"/>
      <c r="J17" s="52"/>
    </row>
    <row r="18" customFormat="false" ht="13.8" hidden="false" customHeight="false" outlineLevel="0" collapsed="false">
      <c r="A18" s="20" t="n">
        <v>17</v>
      </c>
      <c r="B18" s="20"/>
      <c r="I18" s="52"/>
      <c r="J18" s="52"/>
    </row>
    <row r="19" customFormat="false" ht="13.8" hidden="false" customHeight="false" outlineLevel="0" collapsed="false">
      <c r="A19" s="20" t="n">
        <v>18</v>
      </c>
      <c r="B19" s="20"/>
      <c r="I19" s="52"/>
      <c r="J19" s="52"/>
    </row>
    <row r="20" customFormat="false" ht="13.8" hidden="false" customHeight="false" outlineLevel="0" collapsed="false">
      <c r="A20" s="20" t="n">
        <v>19</v>
      </c>
      <c r="I20" s="52"/>
      <c r="J20" s="52"/>
    </row>
    <row r="21" customFormat="false" ht="13.8" hidden="false" customHeight="false" outlineLevel="0" collapsed="false">
      <c r="A21" s="20" t="n">
        <v>20</v>
      </c>
      <c r="F21" s="56"/>
      <c r="H21" s="57"/>
      <c r="I21" s="52"/>
      <c r="J21" s="52"/>
    </row>
    <row r="22" customFormat="false" ht="13.8" hidden="false" customHeight="false" outlineLevel="0" collapsed="false">
      <c r="A22" s="20" t="n">
        <v>21</v>
      </c>
      <c r="I22" s="52"/>
      <c r="J22" s="52"/>
    </row>
    <row r="23" customFormat="false" ht="13.8" hidden="false" customHeight="false" outlineLevel="0" collapsed="false">
      <c r="A23" s="20" t="n">
        <v>22</v>
      </c>
      <c r="I23" s="52"/>
      <c r="J23" s="52"/>
    </row>
    <row r="24" customFormat="false" ht="13.8" hidden="false" customHeight="false" outlineLevel="0" collapsed="false">
      <c r="A24" s="20" t="n">
        <v>23</v>
      </c>
      <c r="I24" s="52"/>
      <c r="J24" s="52"/>
    </row>
    <row r="25" customFormat="false" ht="13.8" hidden="false" customHeight="false" outlineLevel="0" collapsed="false">
      <c r="A25" s="20" t="n">
        <v>24</v>
      </c>
      <c r="I25" s="52"/>
      <c r="J25" s="52"/>
    </row>
    <row r="26" customFormat="false" ht="13.8" hidden="false" customHeight="false" outlineLevel="0" collapsed="false">
      <c r="A26" s="20" t="n">
        <v>25</v>
      </c>
      <c r="I26" s="52"/>
      <c r="J26" s="52"/>
    </row>
    <row r="27" customFormat="false" ht="13.8" hidden="false" customHeight="false" outlineLevel="0" collapsed="false">
      <c r="A27" s="20" t="n">
        <v>26</v>
      </c>
      <c r="I27" s="52"/>
      <c r="J27" s="52"/>
    </row>
    <row r="28" customFormat="false" ht="13.8" hidden="false" customHeight="false" outlineLevel="0" collapsed="false">
      <c r="A28" s="20" t="n">
        <v>27</v>
      </c>
      <c r="I28" s="52"/>
      <c r="J28" s="52"/>
    </row>
    <row r="29" customFormat="false" ht="13.8" hidden="false" customHeight="false" outlineLevel="0" collapsed="false">
      <c r="A29" s="20" t="n">
        <v>28</v>
      </c>
      <c r="I29" s="52"/>
      <c r="J29" s="52"/>
    </row>
    <row r="30" customFormat="false" ht="13.8" hidden="false" customHeight="false" outlineLevel="0" collapsed="false">
      <c r="A30" s="20" t="n">
        <v>29</v>
      </c>
      <c r="F30" s="58"/>
      <c r="I30" s="52"/>
      <c r="J30" s="52"/>
    </row>
    <row r="31" customFormat="false" ht="13.8" hidden="false" customHeight="false" outlineLevel="0" collapsed="false">
      <c r="A31" s="20" t="n">
        <v>30</v>
      </c>
      <c r="C31" s="59"/>
      <c r="I31" s="52"/>
      <c r="J31" s="52"/>
    </row>
    <row r="32" customFormat="false" ht="13.8" hidden="false" customHeight="false" outlineLevel="0" collapsed="false">
      <c r="A32" s="20" t="n">
        <v>31</v>
      </c>
      <c r="C32" s="59"/>
      <c r="I32" s="52"/>
      <c r="J32" s="52"/>
    </row>
    <row r="33" customFormat="false" ht="13.8" hidden="false" customHeight="false" outlineLevel="0" collapsed="false">
      <c r="A33" s="20" t="n">
        <v>32</v>
      </c>
      <c r="C33" s="59"/>
      <c r="I33" s="52"/>
      <c r="J33" s="52"/>
    </row>
    <row r="34" customFormat="false" ht="13.8" hidden="false" customHeight="false" outlineLevel="0" collapsed="false">
      <c r="A34" s="20" t="n">
        <v>33</v>
      </c>
      <c r="C34" s="59"/>
      <c r="I34" s="52"/>
      <c r="J34" s="52"/>
    </row>
    <row r="35" customFormat="false" ht="12.75" hidden="false" customHeight="true" outlineLevel="0" collapsed="false">
      <c r="A35" s="20" t="n">
        <v>34</v>
      </c>
      <c r="C35" s="59"/>
      <c r="I35" s="52"/>
      <c r="J35" s="52"/>
    </row>
    <row r="36" customFormat="false" ht="15.75" hidden="false" customHeight="true" outlineLevel="0" collapsed="false">
      <c r="A36" s="20" t="n">
        <v>35</v>
      </c>
      <c r="C36" s="59"/>
      <c r="I36" s="52"/>
      <c r="J36" s="52"/>
    </row>
    <row r="37" customFormat="false" ht="13.8" hidden="false" customHeight="false" outlineLevel="0" collapsed="false">
      <c r="A37" s="20" t="n">
        <v>36</v>
      </c>
      <c r="C37" s="59"/>
      <c r="I37" s="52"/>
      <c r="J37" s="52"/>
    </row>
    <row r="38" customFormat="false" ht="13.8" hidden="false" customHeight="false" outlineLevel="0" collapsed="false">
      <c r="A38" s="20" t="n">
        <v>37</v>
      </c>
      <c r="C38" s="59"/>
      <c r="I38" s="52"/>
      <c r="J38" s="52"/>
    </row>
    <row r="39" customFormat="false" ht="13.8" hidden="false" customHeight="false" outlineLevel="0" collapsed="false">
      <c r="A39" s="20" t="n">
        <v>38</v>
      </c>
      <c r="C39" s="59"/>
      <c r="I39" s="52"/>
      <c r="J39" s="52"/>
    </row>
    <row r="40" customFormat="false" ht="13.8" hidden="false" customHeight="false" outlineLevel="0" collapsed="false">
      <c r="A40" s="20" t="n">
        <v>39</v>
      </c>
      <c r="C40" s="59"/>
      <c r="H40" s="60"/>
      <c r="I40" s="52"/>
      <c r="J40" s="52"/>
    </row>
    <row r="41" customFormat="false" ht="13.8" hidden="false" customHeight="false" outlineLevel="0" collapsed="false">
      <c r="A41" s="20" t="n">
        <v>40</v>
      </c>
      <c r="C41" s="59"/>
      <c r="H41" s="60"/>
      <c r="I41" s="52"/>
      <c r="J41" s="52"/>
    </row>
    <row r="42" customFormat="false" ht="13.8" hidden="false" customHeight="false" outlineLevel="0" collapsed="false">
      <c r="A42" s="20" t="n">
        <v>41</v>
      </c>
      <c r="C42" s="59"/>
      <c r="I42" s="52"/>
      <c r="J42" s="52"/>
    </row>
    <row r="43" customFormat="false" ht="13.8" hidden="false" customHeight="false" outlineLevel="0" collapsed="false">
      <c r="A43" s="20" t="n">
        <v>42</v>
      </c>
      <c r="C43" s="59"/>
      <c r="I43" s="52"/>
      <c r="J43" s="52"/>
    </row>
    <row r="44" customFormat="false" ht="13.8" hidden="false" customHeight="false" outlineLevel="0" collapsed="false">
      <c r="A44" s="20" t="n">
        <v>43</v>
      </c>
      <c r="I44" s="52"/>
      <c r="J44" s="52"/>
    </row>
    <row r="45" customFormat="false" ht="13.8" hidden="false" customHeight="false" outlineLevel="0" collapsed="false">
      <c r="A45" s="20" t="n">
        <v>44</v>
      </c>
      <c r="I45" s="52"/>
      <c r="J45" s="52"/>
    </row>
    <row r="46" customFormat="false" ht="13.8" hidden="false" customHeight="false" outlineLevel="0" collapsed="false">
      <c r="A46" s="20" t="n">
        <v>45</v>
      </c>
      <c r="C46" s="61"/>
      <c r="I46" s="52"/>
      <c r="J46" s="52"/>
    </row>
    <row r="47" customFormat="false" ht="13.8" hidden="false" customHeight="false" outlineLevel="0" collapsed="false">
      <c r="A47" s="20" t="n">
        <v>46</v>
      </c>
      <c r="I47" s="52"/>
      <c r="J47" s="52"/>
    </row>
    <row r="48" customFormat="false" ht="13.8" hidden="false" customHeight="false" outlineLevel="0" collapsed="false">
      <c r="A48" s="20" t="n">
        <v>47</v>
      </c>
      <c r="G48" s="62"/>
      <c r="I48" s="52"/>
      <c r="J48" s="52"/>
    </row>
    <row r="49" customFormat="false" ht="13.8" hidden="false" customHeight="false" outlineLevel="0" collapsed="false">
      <c r="A49" s="20" t="n">
        <v>48</v>
      </c>
      <c r="I49" s="52"/>
      <c r="J49" s="52"/>
    </row>
    <row r="50" customFormat="false" ht="13.8" hidden="false" customHeight="false" outlineLevel="0" collapsed="false">
      <c r="A50" s="20" t="n">
        <v>49</v>
      </c>
      <c r="I50" s="52"/>
      <c r="J50" s="52"/>
    </row>
    <row r="51" customFormat="false" ht="13.8" hidden="false" customHeight="false" outlineLevel="0" collapsed="false">
      <c r="A51" s="20" t="n">
        <v>50</v>
      </c>
      <c r="E51" s="63"/>
      <c r="I51" s="52"/>
      <c r="J51" s="52"/>
    </row>
    <row r="52" customFormat="false" ht="13.8" hidden="false" customHeight="false" outlineLevel="0" collapsed="false">
      <c r="A52" s="20" t="n">
        <v>51</v>
      </c>
      <c r="E52" s="63"/>
      <c r="F52" s="64"/>
      <c r="G52" s="64"/>
      <c r="I52" s="52"/>
      <c r="J52" s="52"/>
    </row>
    <row r="53" customFormat="false" ht="13.8" hidden="false" customHeight="false" outlineLevel="0" collapsed="false">
      <c r="A53" s="20" t="n">
        <v>52</v>
      </c>
      <c r="I53" s="52"/>
      <c r="J53" s="52"/>
    </row>
    <row r="54" customFormat="false" ht="13.8" hidden="false" customHeight="false" outlineLevel="0" collapsed="false">
      <c r="A54" s="20" t="n">
        <v>53</v>
      </c>
      <c r="B54" s="20"/>
      <c r="I54" s="52"/>
      <c r="J54" s="52"/>
    </row>
    <row r="55" customFormat="false" ht="13.8" hidden="false" customHeight="false" outlineLevel="0" collapsed="false">
      <c r="A55" s="20" t="n">
        <v>54</v>
      </c>
      <c r="B55" s="20"/>
      <c r="I55" s="52"/>
      <c r="J55" s="52"/>
    </row>
    <row r="56" customFormat="false" ht="13.8" hidden="false" customHeight="false" outlineLevel="0" collapsed="false">
      <c r="A56" s="20" t="n">
        <v>55</v>
      </c>
      <c r="B56" s="20"/>
      <c r="I56" s="52"/>
      <c r="J56" s="52"/>
    </row>
    <row r="57" customFormat="false" ht="13.8" hidden="false" customHeight="false" outlineLevel="0" collapsed="false">
      <c r="A57" s="20" t="n">
        <v>56</v>
      </c>
      <c r="I57" s="52"/>
      <c r="J57" s="52"/>
    </row>
    <row r="58" customFormat="false" ht="13.8" hidden="false" customHeight="false" outlineLevel="0" collapsed="false">
      <c r="A58" s="20" t="n">
        <v>57</v>
      </c>
      <c r="I58" s="52"/>
      <c r="J58" s="52"/>
    </row>
    <row r="59" customFormat="false" ht="13.8" hidden="false" customHeight="false" outlineLevel="0" collapsed="false">
      <c r="A59" s="20" t="n">
        <v>58</v>
      </c>
      <c r="I59" s="52"/>
      <c r="J59" s="52"/>
    </row>
    <row r="60" customFormat="false" ht="13.8" hidden="false" customHeight="false" outlineLevel="0" collapsed="false">
      <c r="A60" s="20" t="n">
        <v>59</v>
      </c>
      <c r="I60" s="52"/>
      <c r="J60" s="52"/>
    </row>
    <row r="61" customFormat="false" ht="13.8" hidden="false" customHeight="false" outlineLevel="0" collapsed="false">
      <c r="A61" s="20" t="n">
        <v>60</v>
      </c>
      <c r="B61" s="65"/>
      <c r="I61" s="52"/>
      <c r="J61" s="52"/>
    </row>
    <row r="62" customFormat="false" ht="13.8" hidden="false" customHeight="false" outlineLevel="0" collapsed="false">
      <c r="A62" s="20" t="n">
        <v>61</v>
      </c>
      <c r="B62" s="66"/>
      <c r="C62" s="67"/>
      <c r="I62" s="52"/>
      <c r="J62" s="52"/>
    </row>
    <row r="63" customFormat="false" ht="13.8" hidden="false" customHeight="false" outlineLevel="0" collapsed="false">
      <c r="A63" s="20" t="n">
        <v>62</v>
      </c>
      <c r="B63" s="65"/>
      <c r="C63" s="59"/>
      <c r="E63" s="68"/>
      <c r="F63" s="58"/>
      <c r="I63" s="52"/>
      <c r="J63" s="52"/>
    </row>
    <row r="64" customFormat="false" ht="13.8" hidden="false" customHeight="false" outlineLevel="0" collapsed="false">
      <c r="A64" s="20" t="n">
        <v>63</v>
      </c>
      <c r="E64" s="63"/>
      <c r="I64" s="52"/>
      <c r="J64" s="52"/>
    </row>
    <row r="65" customFormat="false" ht="13.8" hidden="false" customHeight="false" outlineLevel="0" collapsed="false">
      <c r="A65" s="20" t="n">
        <v>64</v>
      </c>
      <c r="E65" s="69"/>
      <c r="I65" s="52"/>
      <c r="J65" s="52"/>
    </row>
    <row r="66" customFormat="false" ht="13.8" hidden="false" customHeight="false" outlineLevel="0" collapsed="false">
      <c r="A66" s="20" t="n">
        <v>65</v>
      </c>
      <c r="C66" s="70"/>
      <c r="E66" s="63"/>
      <c r="I66" s="52"/>
      <c r="J66" s="52"/>
    </row>
    <row r="67" customFormat="false" ht="13.8" hidden="false" customHeight="false" outlineLevel="0" collapsed="false">
      <c r="A67" s="20" t="n">
        <v>66</v>
      </c>
      <c r="E67" s="71"/>
      <c r="I67" s="52"/>
      <c r="J67" s="52"/>
    </row>
    <row r="68" customFormat="false" ht="13.8" hidden="false" customHeight="false" outlineLevel="0" collapsed="false">
      <c r="A68" s="20" t="n">
        <v>67</v>
      </c>
      <c r="E68" s="63"/>
      <c r="G68" s="64"/>
      <c r="I68" s="52"/>
      <c r="J68" s="52"/>
    </row>
    <row r="69" customFormat="false" ht="13.8" hidden="false" customHeight="false" outlineLevel="0" collapsed="false">
      <c r="A69" s="20" t="n">
        <v>68</v>
      </c>
      <c r="E69" s="2"/>
      <c r="I69" s="52"/>
      <c r="J69" s="52"/>
    </row>
    <row r="70" customFormat="false" ht="13.8" hidden="false" customHeight="false" outlineLevel="0" collapsed="false">
      <c r="A70" s="20" t="n">
        <v>69</v>
      </c>
      <c r="B70" s="66"/>
      <c r="C70" s="67"/>
      <c r="E70" s="71"/>
      <c r="G70" s="68"/>
      <c r="H70" s="72"/>
      <c r="I70" s="52"/>
      <c r="J70" s="52"/>
    </row>
    <row r="71" customFormat="false" ht="13.8" hidden="false" customHeight="false" outlineLevel="0" collapsed="false">
      <c r="A71" s="20" t="n">
        <v>70</v>
      </c>
      <c r="E71" s="2"/>
      <c r="I71" s="52"/>
      <c r="J71" s="52"/>
    </row>
    <row r="72" customFormat="false" ht="13.8" hidden="false" customHeight="false" outlineLevel="0" collapsed="false">
      <c r="A72" s="20" t="n">
        <v>71</v>
      </c>
      <c r="E72" s="53"/>
      <c r="I72" s="52"/>
      <c r="J72" s="52"/>
    </row>
    <row r="73" customFormat="false" ht="13.8" hidden="false" customHeight="false" outlineLevel="0" collapsed="false">
      <c r="A73" s="20" t="n">
        <v>72</v>
      </c>
      <c r="E73" s="63"/>
      <c r="I73" s="52"/>
      <c r="J73" s="52"/>
    </row>
    <row r="74" customFormat="false" ht="13.8" hidden="false" customHeight="false" outlineLevel="0" collapsed="false">
      <c r="A74" s="20" t="n">
        <v>73</v>
      </c>
      <c r="E74" s="71"/>
      <c r="I74" s="52"/>
      <c r="J74" s="52"/>
    </row>
    <row r="75" customFormat="false" ht="13.8" hidden="false" customHeight="false" outlineLevel="0" collapsed="false">
      <c r="A75" s="20" t="n">
        <v>74</v>
      </c>
      <c r="E75" s="2"/>
      <c r="I75" s="52"/>
      <c r="J75" s="52"/>
    </row>
    <row r="76" customFormat="false" ht="13.8" hidden="false" customHeight="false" outlineLevel="0" collapsed="false">
      <c r="A76" s="20" t="n">
        <v>75</v>
      </c>
      <c r="C76" s="73"/>
      <c r="E76" s="63"/>
      <c r="I76" s="52"/>
      <c r="J76" s="52"/>
    </row>
    <row r="77" customFormat="false" ht="13.8" hidden="false" customHeight="false" outlineLevel="0" collapsed="false">
      <c r="A77" s="20" t="n">
        <v>76</v>
      </c>
      <c r="C77" s="74"/>
      <c r="E77" s="71"/>
      <c r="I77" s="52"/>
      <c r="J77" s="52"/>
    </row>
    <row r="78" customFormat="false" ht="13.8" hidden="false" customHeight="false" outlineLevel="0" collapsed="false">
      <c r="A78" s="20" t="n">
        <v>77</v>
      </c>
      <c r="C78" s="74"/>
      <c r="E78" s="63"/>
      <c r="I78" s="52"/>
      <c r="J78" s="52"/>
    </row>
    <row r="79" customFormat="false" ht="13.8" hidden="false" customHeight="false" outlineLevel="0" collapsed="false">
      <c r="A79" s="20" t="n">
        <v>78</v>
      </c>
      <c r="E79" s="71"/>
      <c r="I79" s="52"/>
      <c r="J79" s="52"/>
    </row>
    <row r="80" customFormat="false" ht="13.8" hidden="false" customHeight="false" outlineLevel="0" collapsed="false">
      <c r="A80" s="20" t="n">
        <v>79</v>
      </c>
      <c r="C80" s="73"/>
      <c r="E80" s="71"/>
      <c r="I80" s="52"/>
      <c r="J80" s="52"/>
    </row>
    <row r="81" customFormat="false" ht="13.8" hidden="false" customHeight="false" outlineLevel="0" collapsed="false">
      <c r="A81" s="20" t="n">
        <v>80</v>
      </c>
      <c r="C81" s="74"/>
      <c r="E81" s="71"/>
      <c r="I81" s="52"/>
      <c r="J81" s="52"/>
    </row>
    <row r="82" customFormat="false" ht="13.8" hidden="false" customHeight="false" outlineLevel="0" collapsed="false">
      <c r="A82" s="20" t="n">
        <v>81</v>
      </c>
      <c r="C82" s="11"/>
      <c r="F82" s="75"/>
      <c r="G82" s="64"/>
      <c r="I82" s="52"/>
      <c r="J82" s="52"/>
    </row>
    <row r="83" customFormat="false" ht="13.8" hidden="false" customHeight="false" outlineLevel="0" collapsed="false">
      <c r="A83" s="20" t="n">
        <v>82</v>
      </c>
      <c r="C83" s="76"/>
      <c r="E83" s="63"/>
      <c r="G83" s="77"/>
      <c r="I83" s="52"/>
      <c r="J83" s="52"/>
    </row>
    <row r="84" customFormat="false" ht="13.8" hidden="false" customHeight="false" outlineLevel="0" collapsed="false">
      <c r="A84" s="20" t="n">
        <v>83</v>
      </c>
      <c r="C84" s="73"/>
      <c r="E84" s="71"/>
      <c r="F84" s="77"/>
      <c r="G84" s="77"/>
      <c r="I84" s="52"/>
      <c r="J84" s="52"/>
    </row>
    <row r="85" customFormat="false" ht="13.8" hidden="false" customHeight="false" outlineLevel="0" collapsed="false">
      <c r="A85" s="20" t="n">
        <v>84</v>
      </c>
      <c r="C85" s="74"/>
      <c r="E85" s="2"/>
      <c r="I85" s="52"/>
      <c r="J85" s="52"/>
    </row>
    <row r="86" customFormat="false" ht="13.8" hidden="false" customHeight="false" outlineLevel="0" collapsed="false">
      <c r="A86" s="20" t="n">
        <v>85</v>
      </c>
      <c r="C86" s="74"/>
      <c r="E86" s="63"/>
      <c r="I86" s="52"/>
      <c r="J86" s="52"/>
    </row>
    <row r="87" customFormat="false" ht="13.8" hidden="false" customHeight="false" outlineLevel="0" collapsed="false">
      <c r="A87" s="20" t="n">
        <v>86</v>
      </c>
      <c r="C87" s="74"/>
      <c r="E87" s="71"/>
      <c r="I87" s="52"/>
      <c r="J87" s="52"/>
    </row>
    <row r="88" customFormat="false" ht="13.8" hidden="false" customHeight="false" outlineLevel="0" collapsed="false">
      <c r="A88" s="20" t="n">
        <v>87</v>
      </c>
      <c r="E88" s="71"/>
      <c r="I88" s="52"/>
      <c r="J88" s="52"/>
    </row>
    <row r="89" customFormat="false" ht="13.8" hidden="false" customHeight="false" outlineLevel="0" collapsed="false">
      <c r="A89" s="20" t="n">
        <v>88</v>
      </c>
      <c r="I89" s="52"/>
      <c r="J89" s="52"/>
    </row>
    <row r="90" customFormat="false" ht="13.8" hidden="false" customHeight="false" outlineLevel="0" collapsed="false">
      <c r="A90" s="20" t="n">
        <v>89</v>
      </c>
      <c r="I90" s="52"/>
      <c r="J90" s="52"/>
    </row>
    <row r="91" customFormat="false" ht="13.8" hidden="false" customHeight="false" outlineLevel="0" collapsed="false">
      <c r="A91" s="20" t="n">
        <v>90</v>
      </c>
      <c r="I91" s="52"/>
      <c r="J91" s="52"/>
    </row>
    <row r="92" customFormat="false" ht="13.8" hidden="false" customHeight="false" outlineLevel="0" collapsed="false">
      <c r="A92" s="20" t="n">
        <v>91</v>
      </c>
      <c r="I92" s="52"/>
      <c r="J92" s="52"/>
    </row>
    <row r="93" customFormat="false" ht="13.8" hidden="false" customHeight="false" outlineLevel="0" collapsed="false">
      <c r="A93" s="20" t="n">
        <v>92</v>
      </c>
      <c r="C93" s="74"/>
      <c r="I93" s="52"/>
      <c r="J93" s="52"/>
    </row>
    <row r="94" customFormat="false" ht="13.8" hidden="false" customHeight="false" outlineLevel="0" collapsed="false">
      <c r="A94" s="20" t="n">
        <v>93</v>
      </c>
      <c r="C94" s="11"/>
      <c r="E94" s="63"/>
      <c r="I94" s="52"/>
      <c r="J94" s="52"/>
    </row>
    <row r="95" customFormat="false" ht="13.8" hidden="false" customHeight="false" outlineLevel="0" collapsed="false">
      <c r="A95" s="20" t="n">
        <v>94</v>
      </c>
      <c r="I95" s="52"/>
      <c r="J95" s="52"/>
    </row>
    <row r="96" customFormat="false" ht="13.8" hidden="false" customHeight="false" outlineLevel="0" collapsed="false">
      <c r="A96" s="20" t="n">
        <v>95</v>
      </c>
      <c r="I96" s="52"/>
      <c r="J96" s="52"/>
    </row>
    <row r="97" customFormat="false" ht="13.8" hidden="false" customHeight="false" outlineLevel="0" collapsed="false">
      <c r="A97" s="20" t="n">
        <v>96</v>
      </c>
      <c r="I97" s="52"/>
      <c r="J97" s="52"/>
    </row>
    <row r="98" customFormat="false" ht="13.8" hidden="false" customHeight="false" outlineLevel="0" collapsed="false">
      <c r="A98" s="20" t="n">
        <v>97</v>
      </c>
      <c r="I98" s="52"/>
      <c r="J98" s="52"/>
    </row>
    <row r="99" customFormat="false" ht="13.8" hidden="false" customHeight="false" outlineLevel="0" collapsed="false">
      <c r="A99" s="20" t="n">
        <v>98</v>
      </c>
      <c r="I99" s="52"/>
      <c r="J99" s="52"/>
    </row>
    <row r="100" customFormat="false" ht="13.8" hidden="false" customHeight="false" outlineLevel="0" collapsed="false">
      <c r="A100" s="20" t="n">
        <v>99</v>
      </c>
      <c r="I100" s="52"/>
      <c r="J100" s="52"/>
    </row>
    <row r="101" customFormat="false" ht="13.8" hidden="false" customHeight="false" outlineLevel="0" collapsed="false">
      <c r="A101" s="20" t="n">
        <v>100</v>
      </c>
      <c r="I101" s="52"/>
      <c r="J101" s="52"/>
    </row>
    <row r="102" customFormat="false" ht="13.8" hidden="false" customHeight="false" outlineLevel="0" collapsed="false">
      <c r="A102" s="20" t="n">
        <v>101</v>
      </c>
      <c r="I102" s="52"/>
      <c r="J102" s="52"/>
    </row>
    <row r="103" customFormat="false" ht="13.8" hidden="false" customHeight="false" outlineLevel="0" collapsed="false">
      <c r="A103" s="20" t="n">
        <v>102</v>
      </c>
      <c r="I103" s="52"/>
      <c r="J103" s="52"/>
    </row>
    <row r="104" customFormat="false" ht="14.25" hidden="false" customHeight="true" outlineLevel="0" collapsed="false">
      <c r="A104" s="20" t="n">
        <v>103</v>
      </c>
      <c r="I104" s="52"/>
      <c r="J104" s="52"/>
    </row>
    <row r="105" customFormat="false" ht="13.8" hidden="false" customHeight="false" outlineLevel="0" collapsed="false">
      <c r="A105" s="20" t="n">
        <v>104</v>
      </c>
      <c r="I105" s="52"/>
      <c r="J105" s="52"/>
    </row>
    <row r="106" customFormat="false" ht="13.8" hidden="false" customHeight="false" outlineLevel="0" collapsed="false">
      <c r="A106" s="20" t="n">
        <v>105</v>
      </c>
      <c r="I106" s="52"/>
      <c r="J106" s="52"/>
    </row>
    <row r="107" customFormat="false" ht="13.8" hidden="false" customHeight="false" outlineLevel="0" collapsed="false">
      <c r="A107" s="20" t="n">
        <v>106</v>
      </c>
      <c r="I107" s="52"/>
      <c r="J107" s="52"/>
    </row>
    <row r="108" customFormat="false" ht="13.8" hidden="false" customHeight="false" outlineLevel="0" collapsed="false">
      <c r="A108" s="20" t="n">
        <v>107</v>
      </c>
      <c r="I108" s="52"/>
      <c r="J108" s="52"/>
    </row>
    <row r="109" customFormat="false" ht="13.8" hidden="false" customHeight="false" outlineLevel="0" collapsed="false">
      <c r="A109" s="20" t="n">
        <v>108</v>
      </c>
      <c r="I109" s="52"/>
      <c r="J109" s="52"/>
    </row>
    <row r="110" customFormat="false" ht="13.8" hidden="false" customHeight="false" outlineLevel="0" collapsed="false">
      <c r="A110" s="20" t="n">
        <v>109</v>
      </c>
      <c r="I110" s="52"/>
      <c r="J110" s="52"/>
    </row>
    <row r="111" customFormat="false" ht="13.8" hidden="false" customHeight="false" outlineLevel="0" collapsed="false">
      <c r="A111" s="20" t="n">
        <v>110</v>
      </c>
      <c r="I111" s="52"/>
      <c r="J111" s="52"/>
    </row>
    <row r="112" customFormat="false" ht="13.8" hidden="false" customHeight="false" outlineLevel="0" collapsed="false">
      <c r="A112" s="20" t="n">
        <v>111</v>
      </c>
      <c r="I112" s="52"/>
      <c r="J112" s="52"/>
    </row>
    <row r="113" customFormat="false" ht="13.8" hidden="false" customHeight="false" outlineLevel="0" collapsed="false">
      <c r="A113" s="20" t="n">
        <v>112</v>
      </c>
      <c r="I113" s="52"/>
      <c r="J113" s="52"/>
    </row>
    <row r="114" customFormat="false" ht="13.8" hidden="false" customHeight="false" outlineLevel="0" collapsed="false">
      <c r="A114" s="20" t="n">
        <v>113</v>
      </c>
      <c r="I114" s="52"/>
      <c r="J114" s="52"/>
    </row>
    <row r="115" customFormat="false" ht="13.8" hidden="false" customHeight="false" outlineLevel="0" collapsed="false">
      <c r="A115" s="20" t="n">
        <v>114</v>
      </c>
      <c r="I115" s="52"/>
      <c r="J115" s="52"/>
    </row>
    <row r="116" customFormat="false" ht="13.8" hidden="false" customHeight="false" outlineLevel="0" collapsed="false">
      <c r="A116" s="20" t="n">
        <v>115</v>
      </c>
      <c r="I116" s="52"/>
      <c r="J116" s="52"/>
    </row>
    <row r="117" customFormat="false" ht="13.8" hidden="false" customHeight="false" outlineLevel="0" collapsed="false">
      <c r="A117" s="20" t="n">
        <v>116</v>
      </c>
      <c r="I117" s="52"/>
      <c r="J117" s="52"/>
    </row>
    <row r="118" customFormat="false" ht="13.8" hidden="false" customHeight="false" outlineLevel="0" collapsed="false">
      <c r="A118" s="20" t="n">
        <v>117</v>
      </c>
      <c r="I118" s="52"/>
      <c r="J118" s="52"/>
    </row>
    <row r="119" customFormat="false" ht="13.8" hidden="false" customHeight="false" outlineLevel="0" collapsed="false">
      <c r="A119" s="20" t="n">
        <v>118</v>
      </c>
      <c r="I119" s="52"/>
      <c r="J119" s="52"/>
    </row>
    <row r="120" customFormat="false" ht="13.8" hidden="false" customHeight="false" outlineLevel="0" collapsed="false">
      <c r="A120" s="20" t="n">
        <v>119</v>
      </c>
      <c r="I120" s="52"/>
      <c r="J120" s="52"/>
    </row>
    <row r="121" customFormat="false" ht="13.8" hidden="false" customHeight="false" outlineLevel="0" collapsed="false">
      <c r="A121" s="20" t="n">
        <v>120</v>
      </c>
      <c r="I121" s="52"/>
      <c r="J121" s="52"/>
    </row>
    <row r="122" customFormat="false" ht="13.8" hidden="false" customHeight="false" outlineLevel="0" collapsed="false">
      <c r="A122" s="20" t="n">
        <v>121</v>
      </c>
      <c r="I122" s="52"/>
      <c r="J122" s="52"/>
    </row>
    <row r="123" customFormat="false" ht="13.8" hidden="false" customHeight="false" outlineLevel="0" collapsed="false">
      <c r="A123" s="20" t="n">
        <v>122</v>
      </c>
      <c r="I123" s="52"/>
      <c r="J123" s="52"/>
    </row>
    <row r="124" customFormat="false" ht="13.8" hidden="false" customHeight="false" outlineLevel="0" collapsed="false">
      <c r="A124" s="20" t="n">
        <v>123</v>
      </c>
      <c r="I124" s="52"/>
      <c r="J124" s="52"/>
    </row>
    <row r="125" customFormat="false" ht="13.8" hidden="false" customHeight="false" outlineLevel="0" collapsed="false">
      <c r="A125" s="20" t="n">
        <v>124</v>
      </c>
      <c r="I125" s="52"/>
      <c r="J125" s="52"/>
    </row>
    <row r="126" customFormat="false" ht="13.8" hidden="false" customHeight="false" outlineLevel="0" collapsed="false">
      <c r="A126" s="20" t="n">
        <v>125</v>
      </c>
      <c r="I126" s="52"/>
      <c r="J126" s="52"/>
    </row>
    <row r="127" customFormat="false" ht="13.8" hidden="false" customHeight="false" outlineLevel="0" collapsed="false">
      <c r="A127" s="20" t="n">
        <v>126</v>
      </c>
      <c r="I127" s="52"/>
      <c r="J127" s="52"/>
    </row>
    <row r="128" customFormat="false" ht="13.8" hidden="false" customHeight="false" outlineLevel="0" collapsed="false">
      <c r="A128" s="20" t="n">
        <v>127</v>
      </c>
      <c r="I128" s="52"/>
      <c r="J128" s="52"/>
    </row>
    <row r="129" customFormat="false" ht="13.8" hidden="false" customHeight="false" outlineLevel="0" collapsed="false">
      <c r="A129" s="20" t="n">
        <v>128</v>
      </c>
      <c r="I129" s="52"/>
      <c r="J129" s="52"/>
    </row>
    <row r="130" customFormat="false" ht="13.8" hidden="false" customHeight="false" outlineLevel="0" collapsed="false">
      <c r="A130" s="20" t="n">
        <v>129</v>
      </c>
      <c r="I130" s="52"/>
      <c r="J130" s="52"/>
    </row>
    <row r="131" customFormat="false" ht="13.8" hidden="false" customHeight="false" outlineLevel="0" collapsed="false">
      <c r="A131" s="20" t="n">
        <v>130</v>
      </c>
      <c r="I131" s="52"/>
      <c r="J131" s="52"/>
    </row>
    <row r="132" customFormat="false" ht="13.8" hidden="false" customHeight="false" outlineLevel="0" collapsed="false">
      <c r="A132" s="20" t="n">
        <v>131</v>
      </c>
      <c r="I132" s="52"/>
      <c r="J132" s="52"/>
    </row>
    <row r="133" customFormat="false" ht="13.8" hidden="false" customHeight="false" outlineLevel="0" collapsed="false">
      <c r="A133" s="20" t="n">
        <v>132</v>
      </c>
      <c r="I133" s="52"/>
      <c r="J133" s="52"/>
    </row>
    <row r="134" customFormat="false" ht="13.8" hidden="false" customHeight="false" outlineLevel="0" collapsed="false">
      <c r="A134" s="20" t="n">
        <v>133</v>
      </c>
      <c r="I134" s="52"/>
      <c r="J134" s="52"/>
    </row>
    <row r="135" customFormat="false" ht="13.8" hidden="false" customHeight="false" outlineLevel="0" collapsed="false">
      <c r="A135" s="20" t="n">
        <v>134</v>
      </c>
      <c r="I135" s="52"/>
      <c r="J135" s="52"/>
    </row>
    <row r="136" customFormat="false" ht="13.8" hidden="false" customHeight="false" outlineLevel="0" collapsed="false">
      <c r="A136" s="20" t="n">
        <v>135</v>
      </c>
      <c r="I136" s="52"/>
      <c r="J136" s="52"/>
    </row>
    <row r="137" customFormat="false" ht="13.8" hidden="false" customHeight="false" outlineLevel="0" collapsed="false">
      <c r="A137" s="20" t="n">
        <v>136</v>
      </c>
      <c r="I137" s="52"/>
      <c r="J137" s="52"/>
    </row>
    <row r="138" customFormat="false" ht="13.8" hidden="false" customHeight="false" outlineLevel="0" collapsed="false">
      <c r="A138" s="20" t="n">
        <v>137</v>
      </c>
      <c r="I138" s="52"/>
      <c r="J138" s="52"/>
    </row>
    <row r="139" customFormat="false" ht="13.8" hidden="false" customHeight="false" outlineLevel="0" collapsed="false">
      <c r="A139" s="20" t="n">
        <v>138</v>
      </c>
      <c r="C139" s="76"/>
      <c r="E139" s="78"/>
      <c r="I139" s="52"/>
      <c r="J139" s="52"/>
    </row>
    <row r="140" customFormat="false" ht="15" hidden="false" customHeight="false" outlineLevel="0" collapsed="false">
      <c r="A140" s="20" t="n">
        <v>139</v>
      </c>
      <c r="C140" s="76"/>
      <c r="E140" s="79"/>
      <c r="F140" s="80"/>
      <c r="G140" s="80"/>
      <c r="I140" s="52"/>
      <c r="J140" s="52"/>
    </row>
    <row r="141" customFormat="false" ht="13.8" hidden="false" customHeight="false" outlineLevel="0" collapsed="false">
      <c r="A141" s="20" t="n">
        <v>140</v>
      </c>
      <c r="C141" s="76"/>
      <c r="E141" s="53"/>
      <c r="I141" s="52"/>
      <c r="J141" s="52"/>
    </row>
    <row r="142" customFormat="false" ht="13.8" hidden="false" customHeight="false" outlineLevel="0" collapsed="false">
      <c r="A142" s="20" t="n">
        <v>141</v>
      </c>
      <c r="E142" s="71"/>
      <c r="I142" s="52"/>
      <c r="J142" s="52"/>
    </row>
    <row r="143" customFormat="false" ht="13.8" hidden="false" customHeight="false" outlineLevel="0" collapsed="false">
      <c r="A143" s="20" t="n">
        <v>142</v>
      </c>
      <c r="E143" s="71"/>
      <c r="I143" s="52"/>
      <c r="J143" s="52"/>
    </row>
    <row r="144" customFormat="false" ht="13.8" hidden="false" customHeight="false" outlineLevel="0" collapsed="false">
      <c r="A144" s="20" t="n">
        <v>143</v>
      </c>
      <c r="E144" s="53"/>
      <c r="F144" s="81"/>
      <c r="I144" s="52"/>
      <c r="J144" s="52"/>
    </row>
    <row r="145" customFormat="false" ht="13.8" hidden="false" customHeight="false" outlineLevel="0" collapsed="false">
      <c r="A145" s="20" t="n">
        <v>144</v>
      </c>
      <c r="C145" s="76"/>
      <c r="E145" s="53"/>
      <c r="G145" s="82"/>
      <c r="I145" s="52"/>
      <c r="J145" s="52"/>
    </row>
    <row r="146" customFormat="false" ht="13.8" hidden="false" customHeight="false" outlineLevel="0" collapsed="false">
      <c r="A146" s="20" t="n">
        <v>145</v>
      </c>
      <c r="C146" s="76"/>
      <c r="E146" s="71"/>
      <c r="F146" s="60"/>
      <c r="I146" s="52"/>
      <c r="J146" s="52"/>
    </row>
    <row r="147" customFormat="false" ht="13.8" hidden="false" customHeight="false" outlineLevel="0" collapsed="false">
      <c r="A147" s="20" t="n">
        <v>146</v>
      </c>
      <c r="E147" s="63"/>
      <c r="F147" s="60"/>
      <c r="I147" s="52"/>
      <c r="J147" s="52"/>
    </row>
    <row r="148" customFormat="false" ht="13.8" hidden="false" customHeight="false" outlineLevel="0" collapsed="false">
      <c r="A148" s="20" t="n">
        <v>147</v>
      </c>
      <c r="E148" s="53"/>
      <c r="I148" s="52"/>
      <c r="J148" s="52"/>
    </row>
    <row r="149" customFormat="false" ht="13.8" hidden="false" customHeight="false" outlineLevel="0" collapsed="false">
      <c r="A149" s="20" t="n">
        <v>148</v>
      </c>
      <c r="E149" s="53"/>
      <c r="I149" s="52"/>
      <c r="J149" s="52"/>
    </row>
    <row r="150" customFormat="false" ht="13.8" hidden="false" customHeight="false" outlineLevel="0" collapsed="false">
      <c r="A150" s="20" t="n">
        <v>149</v>
      </c>
      <c r="E150" s="53"/>
      <c r="I150" s="52"/>
      <c r="J150" s="52"/>
    </row>
    <row r="151" customFormat="false" ht="13.8" hidden="false" customHeight="false" outlineLevel="0" collapsed="false">
      <c r="A151" s="20" t="n">
        <v>150</v>
      </c>
      <c r="E151" s="53"/>
      <c r="I151" s="52"/>
      <c r="J151" s="52"/>
    </row>
    <row r="152" customFormat="false" ht="13.8" hidden="false" customHeight="false" outlineLevel="0" collapsed="false">
      <c r="A152" s="20" t="n">
        <v>151</v>
      </c>
      <c r="E152" s="53"/>
      <c r="I152" s="52"/>
      <c r="J152" s="52"/>
    </row>
    <row r="153" customFormat="false" ht="13.8" hidden="false" customHeight="false" outlineLevel="0" collapsed="false">
      <c r="A153" s="20" t="n">
        <v>152</v>
      </c>
      <c r="E153" s="53"/>
      <c r="G153" s="82"/>
      <c r="I153" s="52"/>
      <c r="J153" s="52"/>
    </row>
    <row r="154" customFormat="false" ht="13.8" hidden="false" customHeight="false" outlineLevel="0" collapsed="false">
      <c r="A154" s="20" t="n">
        <v>153</v>
      </c>
      <c r="E154" s="71"/>
      <c r="I154" s="52"/>
      <c r="J154" s="52"/>
    </row>
    <row r="155" customFormat="false" ht="13.8" hidden="false" customHeight="false" outlineLevel="0" collapsed="false">
      <c r="A155" s="20" t="n">
        <v>154</v>
      </c>
      <c r="E155" s="71"/>
      <c r="I155" s="52"/>
      <c r="J155" s="52"/>
    </row>
    <row r="156" customFormat="false" ht="13.8" hidden="false" customHeight="false" outlineLevel="0" collapsed="false">
      <c r="A156" s="20" t="n">
        <v>155</v>
      </c>
      <c r="E156" s="71"/>
      <c r="I156" s="52"/>
      <c r="J156" s="52"/>
    </row>
    <row r="157" customFormat="false" ht="13.8" hidden="false" customHeight="false" outlineLevel="0" collapsed="false">
      <c r="A157" s="20" t="n">
        <v>156</v>
      </c>
      <c r="I157" s="52"/>
      <c r="J157" s="52"/>
    </row>
    <row r="158" customFormat="false" ht="13.8" hidden="false" customHeight="false" outlineLevel="0" collapsed="false">
      <c r="A158" s="20" t="n">
        <v>157</v>
      </c>
      <c r="I158" s="52"/>
      <c r="J158" s="52"/>
    </row>
    <row r="159" customFormat="false" ht="13.8" hidden="false" customHeight="false" outlineLevel="0" collapsed="false">
      <c r="A159" s="20" t="n">
        <v>158</v>
      </c>
      <c r="E159" s="71"/>
      <c r="I159" s="52"/>
      <c r="J159" s="52"/>
    </row>
    <row r="160" customFormat="false" ht="13.8" hidden="false" customHeight="false" outlineLevel="0" collapsed="false">
      <c r="A160" s="20" t="n">
        <v>159</v>
      </c>
      <c r="E160" s="71"/>
      <c r="I160" s="52"/>
      <c r="J160" s="52"/>
    </row>
    <row r="161" customFormat="false" ht="13.8" hidden="false" customHeight="false" outlineLevel="0" collapsed="false">
      <c r="A161" s="20" t="n">
        <v>160</v>
      </c>
      <c r="B161" s="83"/>
      <c r="E161" s="84"/>
      <c r="I161" s="52"/>
      <c r="J161" s="52"/>
    </row>
    <row r="162" customFormat="false" ht="13.8" hidden="false" customHeight="false" outlineLevel="0" collapsed="false">
      <c r="A162" s="20" t="n">
        <v>161</v>
      </c>
      <c r="I162" s="52"/>
      <c r="J162" s="52"/>
    </row>
    <row r="163" customFormat="false" ht="13.8" hidden="false" customHeight="false" outlineLevel="0" collapsed="false">
      <c r="A163" s="20" t="n">
        <v>162</v>
      </c>
      <c r="I163" s="52"/>
      <c r="J163" s="52"/>
    </row>
    <row r="164" customFormat="false" ht="13.8" hidden="false" customHeight="false" outlineLevel="0" collapsed="false">
      <c r="A164" s="20" t="n">
        <v>163</v>
      </c>
      <c r="D164" s="47"/>
      <c r="I164" s="52"/>
      <c r="J164" s="52"/>
    </row>
    <row r="165" customFormat="false" ht="13.8" hidden="false" customHeight="false" outlineLevel="0" collapsed="false">
      <c r="A165" s="20" t="n">
        <v>164</v>
      </c>
      <c r="E165" s="63"/>
      <c r="I165" s="52"/>
      <c r="J165" s="52"/>
    </row>
    <row r="166" customFormat="false" ht="13.8" hidden="false" customHeight="false" outlineLevel="0" collapsed="false">
      <c r="A166" s="20" t="n">
        <v>165</v>
      </c>
      <c r="I166" s="52"/>
      <c r="J166" s="52"/>
    </row>
    <row r="167" customFormat="false" ht="13.8" hidden="false" customHeight="false" outlineLevel="0" collapsed="false">
      <c r="A167" s="20" t="n">
        <v>166</v>
      </c>
      <c r="I167" s="52"/>
      <c r="J167" s="52"/>
    </row>
    <row r="168" customFormat="false" ht="13.8" hidden="false" customHeight="false" outlineLevel="0" collapsed="false">
      <c r="A168" s="20" t="n">
        <v>167</v>
      </c>
      <c r="I168" s="52"/>
      <c r="J168" s="52"/>
    </row>
    <row r="169" customFormat="false" ht="13.8" hidden="false" customHeight="false" outlineLevel="0" collapsed="false">
      <c r="A169" s="20" t="n">
        <v>168</v>
      </c>
      <c r="I169" s="52"/>
      <c r="J169" s="52"/>
    </row>
    <row r="170" customFormat="false" ht="13.8" hidden="false" customHeight="false" outlineLevel="0" collapsed="false">
      <c r="A170" s="20" t="n">
        <v>169</v>
      </c>
      <c r="I170" s="52"/>
      <c r="J170" s="52"/>
    </row>
    <row r="171" customFormat="false" ht="13.8" hidden="false" customHeight="false" outlineLevel="0" collapsed="false">
      <c r="A171" s="20" t="n">
        <v>170</v>
      </c>
      <c r="I171" s="52"/>
      <c r="J171" s="52"/>
    </row>
    <row r="172" customFormat="false" ht="13.8" hidden="false" customHeight="false" outlineLevel="0" collapsed="false">
      <c r="A172" s="20" t="n">
        <v>171</v>
      </c>
      <c r="I172" s="52"/>
      <c r="J172" s="52"/>
    </row>
    <row r="173" customFormat="false" ht="13.8" hidden="false" customHeight="false" outlineLevel="0" collapsed="false">
      <c r="A173" s="20" t="n">
        <v>172</v>
      </c>
      <c r="I173" s="52"/>
      <c r="J173" s="52"/>
    </row>
    <row r="174" customFormat="false" ht="13.8" hidden="false" customHeight="false" outlineLevel="0" collapsed="false">
      <c r="A174" s="20" t="n">
        <v>173</v>
      </c>
      <c r="E174" s="5"/>
      <c r="F174" s="58"/>
      <c r="I174" s="52"/>
      <c r="J174" s="52"/>
    </row>
    <row r="175" customFormat="false" ht="13.8" hidden="false" customHeight="false" outlineLevel="0" collapsed="false">
      <c r="A175" s="20" t="n">
        <v>174</v>
      </c>
      <c r="I175" s="52"/>
      <c r="J175" s="52"/>
    </row>
    <row r="176" customFormat="false" ht="13.8" hidden="false" customHeight="false" outlineLevel="0" collapsed="false">
      <c r="A176" s="20" t="n">
        <v>175</v>
      </c>
      <c r="I176" s="52"/>
      <c r="J176" s="52"/>
    </row>
    <row r="177" customFormat="false" ht="13.8" hidden="false" customHeight="false" outlineLevel="0" collapsed="false">
      <c r="A177" s="20" t="n">
        <v>176</v>
      </c>
      <c r="I177" s="52"/>
      <c r="J177" s="52"/>
    </row>
    <row r="178" customFormat="false" ht="13.8" hidden="false" customHeight="false" outlineLevel="0" collapsed="false">
      <c r="A178" s="20" t="n">
        <v>177</v>
      </c>
      <c r="E178" s="53"/>
      <c r="I178" s="52"/>
      <c r="J178" s="52"/>
    </row>
    <row r="179" customFormat="false" ht="13.8" hidden="false" customHeight="false" outlineLevel="0" collapsed="false">
      <c r="A179" s="20" t="n">
        <v>178</v>
      </c>
      <c r="E179" s="53"/>
      <c r="I179" s="52"/>
      <c r="J179" s="52"/>
    </row>
    <row r="180" customFormat="false" ht="13.8" hidden="false" customHeight="false" outlineLevel="0" collapsed="false">
      <c r="A180" s="20" t="n">
        <v>179</v>
      </c>
      <c r="I180" s="52"/>
      <c r="J180" s="52"/>
    </row>
    <row r="181" customFormat="false" ht="13.8" hidden="false" customHeight="false" outlineLevel="0" collapsed="false">
      <c r="A181" s="20" t="n">
        <v>180</v>
      </c>
      <c r="I181" s="52"/>
      <c r="J181" s="52"/>
    </row>
    <row r="182" customFormat="false" ht="13.8" hidden="false" customHeight="false" outlineLevel="0" collapsed="false">
      <c r="A182" s="20" t="n">
        <v>181</v>
      </c>
      <c r="E182" s="63"/>
      <c r="I182" s="52"/>
      <c r="J182" s="52"/>
    </row>
    <row r="183" customFormat="false" ht="13.8" hidden="false" customHeight="false" outlineLevel="0" collapsed="false">
      <c r="A183" s="20" t="n">
        <v>182</v>
      </c>
      <c r="E183" s="63"/>
      <c r="I183" s="52"/>
      <c r="J183" s="52"/>
    </row>
    <row r="184" customFormat="false" ht="13.8" hidden="false" customHeight="false" outlineLevel="0" collapsed="false">
      <c r="A184" s="20" t="n">
        <v>183</v>
      </c>
      <c r="E184" s="63"/>
      <c r="I184" s="52"/>
      <c r="J184" s="52"/>
    </row>
    <row r="185" customFormat="false" ht="13.8" hidden="false" customHeight="false" outlineLevel="0" collapsed="false">
      <c r="A185" s="20" t="n">
        <v>184</v>
      </c>
      <c r="C185" s="73"/>
      <c r="E185" s="63"/>
      <c r="I185" s="52"/>
      <c r="J185" s="52"/>
    </row>
    <row r="186" customFormat="false" ht="13.8" hidden="false" customHeight="false" outlineLevel="0" collapsed="false">
      <c r="A186" s="20" t="n">
        <v>185</v>
      </c>
      <c r="B186" s="85"/>
      <c r="C186" s="86"/>
      <c r="D186" s="85"/>
      <c r="E186" s="87"/>
      <c r="F186" s="88"/>
      <c r="G186" s="88"/>
      <c r="I186" s="52"/>
      <c r="J186" s="52"/>
    </row>
    <row r="187" customFormat="false" ht="13.8" hidden="false" customHeight="false" outlineLevel="0" collapsed="false">
      <c r="A187" s="20" t="n">
        <v>186</v>
      </c>
      <c r="C187" s="73"/>
      <c r="E187" s="63"/>
      <c r="I187" s="52"/>
      <c r="J187" s="52"/>
    </row>
    <row r="188" customFormat="false" ht="13.8" hidden="false" customHeight="false" outlineLevel="0" collapsed="false">
      <c r="A188" s="20" t="n">
        <v>187</v>
      </c>
      <c r="E188" s="53"/>
      <c r="I188" s="52"/>
      <c r="J188" s="52"/>
    </row>
    <row r="189" customFormat="false" ht="13.8" hidden="false" customHeight="false" outlineLevel="0" collapsed="false">
      <c r="A189" s="20" t="n">
        <v>188</v>
      </c>
      <c r="E189" s="63"/>
      <c r="I189" s="52"/>
      <c r="J189" s="52"/>
    </row>
    <row r="190" customFormat="false" ht="13.8" hidden="false" customHeight="false" outlineLevel="0" collapsed="false">
      <c r="A190" s="20" t="n">
        <v>189</v>
      </c>
      <c r="E190" s="53"/>
      <c r="I190" s="52"/>
      <c r="J190" s="52"/>
    </row>
    <row r="191" customFormat="false" ht="13.8" hidden="false" customHeight="false" outlineLevel="0" collapsed="false">
      <c r="A191" s="20" t="n">
        <v>190</v>
      </c>
      <c r="B191" s="5"/>
      <c r="C191" s="76"/>
      <c r="E191" s="53"/>
      <c r="H191" s="16"/>
      <c r="I191" s="52"/>
      <c r="J191" s="52"/>
    </row>
    <row r="192" customFormat="false" ht="13.8" hidden="false" customHeight="false" outlineLevel="0" collapsed="false">
      <c r="A192" s="20" t="n">
        <v>191</v>
      </c>
      <c r="I192" s="52"/>
      <c r="J192" s="52"/>
    </row>
    <row r="193" customFormat="false" ht="13.8" hidden="false" customHeight="false" outlineLevel="0" collapsed="false">
      <c r="A193" s="20" t="n">
        <v>192</v>
      </c>
      <c r="I193" s="52"/>
      <c r="J193" s="52"/>
    </row>
    <row r="194" customFormat="false" ht="13.8" hidden="false" customHeight="false" outlineLevel="0" collapsed="false">
      <c r="A194" s="20" t="n">
        <v>193</v>
      </c>
      <c r="E194" s="63"/>
      <c r="I194" s="52"/>
      <c r="J194" s="52"/>
    </row>
    <row r="195" customFormat="false" ht="13.8" hidden="false" customHeight="false" outlineLevel="0" collapsed="false">
      <c r="A195" s="20" t="n">
        <v>194</v>
      </c>
      <c r="I195" s="52"/>
      <c r="J195" s="52"/>
    </row>
    <row r="196" customFormat="false" ht="13.8" hidden="false" customHeight="false" outlineLevel="0" collapsed="false">
      <c r="A196" s="20" t="n">
        <v>195</v>
      </c>
      <c r="I196" s="52"/>
      <c r="J196" s="52"/>
    </row>
    <row r="197" customFormat="false" ht="13.8" hidden="false" customHeight="false" outlineLevel="0" collapsed="false">
      <c r="A197" s="20" t="n">
        <v>196</v>
      </c>
      <c r="I197" s="52"/>
      <c r="J197" s="52"/>
    </row>
    <row r="198" customFormat="false" ht="13.8" hidden="false" customHeight="false" outlineLevel="0" collapsed="false">
      <c r="A198" s="20" t="n">
        <v>197</v>
      </c>
      <c r="B198" s="0"/>
      <c r="C198" s="89"/>
      <c r="I198" s="52"/>
      <c r="J198" s="52"/>
    </row>
    <row r="199" customFormat="false" ht="13.8" hidden="false" customHeight="false" outlineLevel="0" collapsed="false">
      <c r="A199" s="20" t="n">
        <v>198</v>
      </c>
      <c r="I199" s="52"/>
      <c r="J199" s="52"/>
    </row>
    <row r="200" customFormat="false" ht="13.8" hidden="false" customHeight="false" outlineLevel="0" collapsed="false">
      <c r="A200" s="20" t="n">
        <v>199</v>
      </c>
      <c r="B200" s="0"/>
      <c r="C200" s="89"/>
      <c r="E200" s="63"/>
      <c r="I200" s="52"/>
      <c r="J200" s="52"/>
    </row>
    <row r="201" customFormat="false" ht="13.8" hidden="false" customHeight="false" outlineLevel="0" collapsed="false">
      <c r="A201" s="20" t="n">
        <v>200</v>
      </c>
      <c r="B201" s="0"/>
      <c r="C201" s="89"/>
      <c r="E201" s="63"/>
      <c r="I201" s="52"/>
      <c r="J201" s="52"/>
    </row>
    <row r="202" customFormat="false" ht="13.8" hidden="false" customHeight="false" outlineLevel="0" collapsed="false">
      <c r="A202" s="20" t="n">
        <v>201</v>
      </c>
      <c r="E202" s="63"/>
      <c r="I202" s="52"/>
      <c r="J202" s="52"/>
    </row>
    <row r="203" customFormat="false" ht="13.8" hidden="false" customHeight="false" outlineLevel="0" collapsed="false">
      <c r="A203" s="20" t="n">
        <v>202</v>
      </c>
      <c r="E203" s="53"/>
      <c r="F203" s="60"/>
      <c r="I203" s="52"/>
      <c r="J203" s="52"/>
    </row>
    <row r="204" customFormat="false" ht="13.8" hidden="false" customHeight="false" outlineLevel="0" collapsed="false">
      <c r="A204" s="20" t="n">
        <v>203</v>
      </c>
      <c r="E204" s="63"/>
      <c r="I204" s="52"/>
      <c r="J204" s="52"/>
    </row>
    <row r="205" customFormat="false" ht="13.8" hidden="false" customHeight="false" outlineLevel="0" collapsed="false">
      <c r="A205" s="20" t="n">
        <v>204</v>
      </c>
      <c r="E205" s="53"/>
      <c r="I205" s="52"/>
      <c r="J205" s="52"/>
    </row>
    <row r="206" customFormat="false" ht="13.8" hidden="false" customHeight="false" outlineLevel="0" collapsed="false">
      <c r="A206" s="20" t="n">
        <v>205</v>
      </c>
      <c r="I206" s="52"/>
      <c r="J206" s="52"/>
    </row>
    <row r="207" customFormat="false" ht="13.8" hidden="false" customHeight="false" outlineLevel="0" collapsed="false">
      <c r="A207" s="20" t="n">
        <v>206</v>
      </c>
      <c r="E207" s="63"/>
      <c r="F207" s="58"/>
      <c r="I207" s="52"/>
      <c r="J207" s="52"/>
    </row>
    <row r="208" customFormat="false" ht="13.8" hidden="false" customHeight="false" outlineLevel="0" collapsed="false">
      <c r="A208" s="20" t="n">
        <v>207</v>
      </c>
      <c r="E208" s="53"/>
      <c r="I208" s="52"/>
      <c r="J208" s="52"/>
    </row>
    <row r="209" customFormat="false" ht="13.8" hidden="false" customHeight="false" outlineLevel="0" collapsed="false">
      <c r="A209" s="20" t="n">
        <v>208</v>
      </c>
      <c r="E209" s="63"/>
      <c r="I209" s="52"/>
      <c r="J209" s="52"/>
    </row>
    <row r="210" customFormat="false" ht="13.8" hidden="false" customHeight="false" outlineLevel="0" collapsed="false">
      <c r="A210" s="20" t="n">
        <v>209</v>
      </c>
      <c r="E210" s="53"/>
      <c r="I210" s="52"/>
      <c r="J210" s="52"/>
    </row>
    <row r="211" customFormat="false" ht="13.8" hidden="false" customHeight="false" outlineLevel="0" collapsed="false">
      <c r="A211" s="20" t="n">
        <v>210</v>
      </c>
      <c r="B211" s="90"/>
    </row>
    <row r="212" customFormat="false" ht="13.5" hidden="false" customHeight="false" outlineLevel="0" collapsed="false">
      <c r="A212" s="20" t="n">
        <v>211</v>
      </c>
    </row>
    <row r="213" customFormat="false" ht="13.5" hidden="false" customHeight="false" outlineLevel="0" collapsed="false">
      <c r="A213" s="20" t="n">
        <v>212</v>
      </c>
    </row>
    <row r="214" customFormat="false" ht="13.5" hidden="false" customHeight="false" outlineLevel="0" collapsed="false">
      <c r="A214" s="20" t="n">
        <v>213</v>
      </c>
    </row>
    <row r="215" customFormat="false" ht="13.5" hidden="false" customHeight="false" outlineLevel="0" collapsed="false">
      <c r="A215" s="20" t="n">
        <v>214</v>
      </c>
    </row>
    <row r="216" customFormat="false" ht="13.5" hidden="false" customHeight="false" outlineLevel="0" collapsed="false">
      <c r="A216" s="20" t="n">
        <v>215</v>
      </c>
    </row>
    <row r="217" customFormat="false" ht="13.5" hidden="false" customHeight="false" outlineLevel="0" collapsed="false">
      <c r="A217" s="20" t="n">
        <v>216</v>
      </c>
    </row>
    <row r="218" customFormat="false" ht="13.5" hidden="false" customHeight="false" outlineLevel="0" collapsed="false">
      <c r="A218" s="20" t="n">
        <v>217</v>
      </c>
    </row>
    <row r="219" customFormat="false" ht="13.5" hidden="false" customHeight="false" outlineLevel="0" collapsed="false">
      <c r="A219" s="20" t="n">
        <v>218</v>
      </c>
    </row>
    <row r="220" customFormat="false" ht="13.5" hidden="false" customHeight="false" outlineLevel="0" collapsed="false">
      <c r="A220" s="20" t="n">
        <v>219</v>
      </c>
    </row>
    <row r="221" customFormat="false" ht="13.5" hidden="false" customHeight="false" outlineLevel="0" collapsed="false">
      <c r="A221" s="20" t="n">
        <v>220</v>
      </c>
    </row>
    <row r="222" customFormat="false" ht="13.5" hidden="false" customHeight="false" outlineLevel="0" collapsed="false">
      <c r="A222" s="20" t="n">
        <v>221</v>
      </c>
    </row>
    <row r="223" customFormat="false" ht="13.5" hidden="false" customHeight="false" outlineLevel="0" collapsed="false">
      <c r="A223" s="20" t="n">
        <v>222</v>
      </c>
    </row>
    <row r="224" customFormat="false" ht="13.5" hidden="false" customHeight="false" outlineLevel="0" collapsed="false">
      <c r="A224" s="20" t="n">
        <v>223</v>
      </c>
    </row>
    <row r="225" customFormat="false" ht="13.5" hidden="false" customHeight="false" outlineLevel="0" collapsed="false">
      <c r="A225" s="20" t="n">
        <v>224</v>
      </c>
    </row>
    <row r="226" customFormat="false" ht="13.5" hidden="false" customHeight="false" outlineLevel="0" collapsed="false">
      <c r="A226" s="20" t="n">
        <v>225</v>
      </c>
    </row>
    <row r="227" customFormat="false" ht="13.5" hidden="false" customHeight="false" outlineLevel="0" collapsed="false">
      <c r="A227" s="20" t="n">
        <v>226</v>
      </c>
    </row>
    <row r="228" customFormat="false" ht="13.5" hidden="false" customHeight="false" outlineLevel="0" collapsed="false">
      <c r="A228" s="20" t="n">
        <v>227</v>
      </c>
    </row>
    <row r="229" customFormat="false" ht="13.5" hidden="false" customHeight="false" outlineLevel="0" collapsed="false">
      <c r="A229" s="20" t="n">
        <v>228</v>
      </c>
    </row>
    <row r="230" customFormat="false" ht="13.5" hidden="false" customHeight="false" outlineLevel="0" collapsed="false">
      <c r="A230" s="20" t="n">
        <v>229</v>
      </c>
    </row>
    <row r="231" customFormat="false" ht="13.5" hidden="false" customHeight="false" outlineLevel="0" collapsed="false">
      <c r="A231" s="20" t="n">
        <v>230</v>
      </c>
    </row>
    <row r="232" customFormat="false" ht="13.5" hidden="false" customHeight="false" outlineLevel="0" collapsed="false">
      <c r="A232" s="20" t="n">
        <v>231</v>
      </c>
    </row>
    <row r="233" customFormat="false" ht="13.5" hidden="false" customHeight="false" outlineLevel="0" collapsed="false">
      <c r="A233" s="20" t="n">
        <v>232</v>
      </c>
    </row>
    <row r="234" customFormat="false" ht="13.5" hidden="false" customHeight="false" outlineLevel="0" collapsed="false">
      <c r="A234" s="20" t="n">
        <v>233</v>
      </c>
    </row>
    <row r="235" customFormat="false" ht="13.5" hidden="false" customHeight="false" outlineLevel="0" collapsed="false">
      <c r="A235" s="20" t="n">
        <v>234</v>
      </c>
    </row>
    <row r="236" customFormat="false" ht="13.5" hidden="false" customHeight="false" outlineLevel="0" collapsed="false">
      <c r="A236" s="20" t="n">
        <v>235</v>
      </c>
    </row>
    <row r="237" customFormat="false" ht="13.5" hidden="false" customHeight="false" outlineLevel="0" collapsed="false">
      <c r="A237" s="20" t="n">
        <v>236</v>
      </c>
    </row>
    <row r="238" customFormat="false" ht="13.5" hidden="false" customHeight="false" outlineLevel="0" collapsed="false">
      <c r="A238" s="20" t="n">
        <v>237</v>
      </c>
    </row>
    <row r="239" customFormat="false" ht="13.5" hidden="false" customHeight="false" outlineLevel="0" collapsed="false">
      <c r="A239" s="20" t="n">
        <v>238</v>
      </c>
    </row>
    <row r="240" customFormat="false" ht="13.5" hidden="false" customHeight="false" outlineLevel="0" collapsed="false">
      <c r="A240" s="20" t="n">
        <v>239</v>
      </c>
    </row>
    <row r="241" customFormat="false" ht="13.5" hidden="false" customHeight="false" outlineLevel="0" collapsed="false">
      <c r="A241" s="20" t="n">
        <v>240</v>
      </c>
    </row>
    <row r="242" customFormat="false" ht="13.5" hidden="false" customHeight="false" outlineLevel="0" collapsed="false">
      <c r="A242" s="20" t="n">
        <v>241</v>
      </c>
    </row>
    <row r="243" customFormat="false" ht="13.5" hidden="false" customHeight="false" outlineLevel="0" collapsed="false">
      <c r="A243" s="20" t="n">
        <v>242</v>
      </c>
    </row>
    <row r="244" customFormat="false" ht="13.5" hidden="false" customHeight="false" outlineLevel="0" collapsed="false">
      <c r="A244" s="20" t="n">
        <v>243</v>
      </c>
    </row>
    <row r="245" customFormat="false" ht="13.5" hidden="false" customHeight="false" outlineLevel="0" collapsed="false">
      <c r="A245" s="20" t="n">
        <v>244</v>
      </c>
    </row>
    <row r="246" customFormat="false" ht="13.5" hidden="false" customHeight="false" outlineLevel="0" collapsed="false">
      <c r="A246" s="20" t="n">
        <v>245</v>
      </c>
    </row>
    <row r="247" customFormat="false" ht="13.5" hidden="false" customHeight="false" outlineLevel="0" collapsed="false">
      <c r="A247" s="20" t="n">
        <v>246</v>
      </c>
    </row>
    <row r="248" customFormat="false" ht="13.5" hidden="false" customHeight="false" outlineLevel="0" collapsed="false">
      <c r="A248" s="20" t="n">
        <v>247</v>
      </c>
    </row>
    <row r="249" customFormat="false" ht="13.5" hidden="false" customHeight="false" outlineLevel="0" collapsed="false">
      <c r="A249" s="20" t="n">
        <v>248</v>
      </c>
    </row>
    <row r="250" customFormat="false" ht="13.5" hidden="false" customHeight="false" outlineLevel="0" collapsed="false">
      <c r="A250" s="20" t="n">
        <v>249</v>
      </c>
    </row>
    <row r="251" customFormat="false" ht="13.5" hidden="false" customHeight="false" outlineLevel="0" collapsed="false">
      <c r="A251" s="20" t="n">
        <v>250</v>
      </c>
    </row>
    <row r="252" customFormat="false" ht="13.5" hidden="false" customHeight="false" outlineLevel="0" collapsed="false">
      <c r="A252" s="20" t="n">
        <v>251</v>
      </c>
    </row>
    <row r="253" customFormat="false" ht="13.5" hidden="false" customHeight="false" outlineLevel="0" collapsed="false">
      <c r="A253" s="20" t="n">
        <v>252</v>
      </c>
    </row>
    <row r="254" customFormat="false" ht="13.5" hidden="false" customHeight="false" outlineLevel="0" collapsed="false">
      <c r="A254" s="20" t="n">
        <v>253</v>
      </c>
    </row>
    <row r="255" customFormat="false" ht="13.5" hidden="false" customHeight="false" outlineLevel="0" collapsed="false">
      <c r="A255" s="20" t="n">
        <v>254</v>
      </c>
    </row>
    <row r="256" customFormat="false" ht="13.5" hidden="false" customHeight="false" outlineLevel="0" collapsed="false">
      <c r="A256" s="20" t="n">
        <v>255</v>
      </c>
    </row>
    <row r="257" customFormat="false" ht="13.5" hidden="false" customHeight="false" outlineLevel="0" collapsed="false">
      <c r="A257" s="20" t="n">
        <v>256</v>
      </c>
    </row>
    <row r="258" customFormat="false" ht="13.5" hidden="false" customHeight="false" outlineLevel="0" collapsed="false">
      <c r="A258" s="20" t="n">
        <v>257</v>
      </c>
    </row>
    <row r="259" customFormat="false" ht="13.5" hidden="false" customHeight="false" outlineLevel="0" collapsed="false">
      <c r="A259" s="20" t="n">
        <v>258</v>
      </c>
    </row>
    <row r="260" customFormat="false" ht="13.5" hidden="false" customHeight="false" outlineLevel="0" collapsed="false">
      <c r="A260" s="20" t="n">
        <v>259</v>
      </c>
    </row>
    <row r="261" customFormat="false" ht="13.5" hidden="false" customHeight="false" outlineLevel="0" collapsed="false">
      <c r="A261" s="20" t="n">
        <v>260</v>
      </c>
    </row>
    <row r="262" customFormat="false" ht="13.5" hidden="false" customHeight="false" outlineLevel="0" collapsed="false">
      <c r="A262" s="20" t="n">
        <v>261</v>
      </c>
    </row>
    <row r="263" customFormat="false" ht="13.5" hidden="false" customHeight="false" outlineLevel="0" collapsed="false">
      <c r="A263" s="20" t="n">
        <v>262</v>
      </c>
    </row>
    <row r="264" customFormat="false" ht="13.5" hidden="false" customHeight="false" outlineLevel="0" collapsed="false">
      <c r="A264" s="20" t="n">
        <v>263</v>
      </c>
    </row>
    <row r="265" customFormat="false" ht="13.5" hidden="false" customHeight="false" outlineLevel="0" collapsed="false">
      <c r="A265" s="20" t="n">
        <v>264</v>
      </c>
    </row>
    <row r="266" customFormat="false" ht="13.5" hidden="false" customHeight="false" outlineLevel="0" collapsed="false">
      <c r="A266" s="20" t="n">
        <v>265</v>
      </c>
    </row>
    <row r="267" customFormat="false" ht="13.5" hidden="false" customHeight="false" outlineLevel="0" collapsed="false">
      <c r="A267" s="20" t="n">
        <v>266</v>
      </c>
    </row>
    <row r="268" customFormat="false" ht="13.5" hidden="false" customHeight="false" outlineLevel="0" collapsed="false">
      <c r="A268" s="20" t="n">
        <v>267</v>
      </c>
    </row>
    <row r="269" customFormat="false" ht="13.5" hidden="false" customHeight="false" outlineLevel="0" collapsed="false">
      <c r="A269" s="20" t="n">
        <v>268</v>
      </c>
    </row>
    <row r="270" customFormat="false" ht="13.5" hidden="false" customHeight="false" outlineLevel="0" collapsed="false">
      <c r="A270" s="20" t="n">
        <v>269</v>
      </c>
    </row>
    <row r="271" customFormat="false" ht="13.5" hidden="false" customHeight="false" outlineLevel="0" collapsed="false">
      <c r="A271" s="20" t="n">
        <v>270</v>
      </c>
    </row>
    <row r="272" customFormat="false" ht="13.5" hidden="false" customHeight="false" outlineLevel="0" collapsed="false">
      <c r="A272" s="20" t="n">
        <v>271</v>
      </c>
    </row>
    <row r="273" customFormat="false" ht="13.5" hidden="false" customHeight="false" outlineLevel="0" collapsed="false">
      <c r="A273" s="20" t="n">
        <v>272</v>
      </c>
    </row>
    <row r="274" customFormat="false" ht="13.5" hidden="false" customHeight="false" outlineLevel="0" collapsed="false">
      <c r="A274" s="20" t="n">
        <v>273</v>
      </c>
    </row>
    <row r="275" customFormat="false" ht="13.5" hidden="false" customHeight="false" outlineLevel="0" collapsed="false">
      <c r="A275" s="20" t="n">
        <v>274</v>
      </c>
    </row>
    <row r="276" customFormat="false" ht="13.5" hidden="false" customHeight="false" outlineLevel="0" collapsed="false">
      <c r="A276" s="20" t="n">
        <v>275</v>
      </c>
    </row>
    <row r="277" customFormat="false" ht="13.5" hidden="false" customHeight="false" outlineLevel="0" collapsed="false">
      <c r="A277" s="20" t="n">
        <v>276</v>
      </c>
    </row>
    <row r="278" customFormat="false" ht="13.5" hidden="false" customHeight="false" outlineLevel="0" collapsed="false">
      <c r="A278" s="20" t="n">
        <v>277</v>
      </c>
    </row>
    <row r="279" customFormat="false" ht="13.5" hidden="false" customHeight="false" outlineLevel="0" collapsed="false">
      <c r="A279" s="20" t="n">
        <v>278</v>
      </c>
    </row>
    <row r="280" customFormat="false" ht="13.5" hidden="false" customHeight="false" outlineLevel="0" collapsed="false">
      <c r="A280" s="20" t="n">
        <v>279</v>
      </c>
    </row>
    <row r="281" customFormat="false" ht="13.5" hidden="false" customHeight="false" outlineLevel="0" collapsed="false">
      <c r="A281" s="20" t="n">
        <v>280</v>
      </c>
    </row>
    <row r="282" customFormat="false" ht="13.5" hidden="false" customHeight="false" outlineLevel="0" collapsed="false">
      <c r="A282" s="20" t="n">
        <v>281</v>
      </c>
    </row>
    <row r="283" customFormat="false" ht="13.5" hidden="false" customHeight="false" outlineLevel="0" collapsed="false">
      <c r="A283" s="20" t="n">
        <v>282</v>
      </c>
    </row>
    <row r="284" customFormat="false" ht="13.5" hidden="false" customHeight="false" outlineLevel="0" collapsed="false">
      <c r="A284" s="20" t="n">
        <v>283</v>
      </c>
    </row>
    <row r="285" customFormat="false" ht="13.5" hidden="false" customHeight="false" outlineLevel="0" collapsed="false">
      <c r="A285" s="20" t="n">
        <v>284</v>
      </c>
    </row>
    <row r="286" customFormat="false" ht="13.5" hidden="false" customHeight="false" outlineLevel="0" collapsed="false">
      <c r="A286" s="20" t="n">
        <v>285</v>
      </c>
    </row>
    <row r="287" customFormat="false" ht="13.5" hidden="false" customHeight="false" outlineLevel="0" collapsed="false">
      <c r="A287" s="20" t="n">
        <v>286</v>
      </c>
    </row>
    <row r="288" customFormat="false" ht="13.5" hidden="false" customHeight="false" outlineLevel="0" collapsed="false">
      <c r="A288" s="20" t="n">
        <v>287</v>
      </c>
    </row>
    <row r="289" customFormat="false" ht="13.5" hidden="false" customHeight="false" outlineLevel="0" collapsed="false">
      <c r="A289" s="20" t="n">
        <v>288</v>
      </c>
    </row>
    <row r="290" customFormat="false" ht="13.5" hidden="false" customHeight="false" outlineLevel="0" collapsed="false">
      <c r="A290" s="20" t="n">
        <v>289</v>
      </c>
    </row>
    <row r="291" customFormat="false" ht="13.5" hidden="false" customHeight="false" outlineLevel="0" collapsed="false">
      <c r="A291" s="20" t="n">
        <v>290</v>
      </c>
    </row>
    <row r="292" customFormat="false" ht="13.5" hidden="false" customHeight="false" outlineLevel="0" collapsed="false">
      <c r="A292" s="20" t="n">
        <v>291</v>
      </c>
    </row>
    <row r="293" customFormat="false" ht="13.5" hidden="false" customHeight="false" outlineLevel="0" collapsed="false">
      <c r="A293" s="20" t="n">
        <v>292</v>
      </c>
    </row>
    <row r="294" customFormat="false" ht="13.5" hidden="false" customHeight="false" outlineLevel="0" collapsed="false">
      <c r="A294" s="20" t="n">
        <v>293</v>
      </c>
    </row>
    <row r="295" customFormat="false" ht="13.5" hidden="false" customHeight="false" outlineLevel="0" collapsed="false">
      <c r="A295" s="20" t="n">
        <v>294</v>
      </c>
    </row>
    <row r="296" customFormat="false" ht="13.5" hidden="false" customHeight="false" outlineLevel="0" collapsed="false">
      <c r="A296" s="20" t="n">
        <v>295</v>
      </c>
    </row>
    <row r="297" customFormat="false" ht="13.5" hidden="false" customHeight="false" outlineLevel="0" collapsed="false">
      <c r="A297" s="20" t="n">
        <v>296</v>
      </c>
    </row>
    <row r="298" customFormat="false" ht="13.5" hidden="false" customHeight="false" outlineLevel="0" collapsed="false">
      <c r="A298" s="20" t="n">
        <v>297</v>
      </c>
    </row>
    <row r="299" customFormat="false" ht="13.5" hidden="false" customHeight="false" outlineLevel="0" collapsed="false">
      <c r="A299" s="20" t="n">
        <v>298</v>
      </c>
    </row>
    <row r="300" customFormat="false" ht="13.5" hidden="false" customHeight="false" outlineLevel="0" collapsed="false">
      <c r="A300" s="20" t="n">
        <v>299</v>
      </c>
    </row>
    <row r="301" customFormat="false" ht="13.5" hidden="false" customHeight="false" outlineLevel="0" collapsed="false">
      <c r="A301" s="20" t="n">
        <v>300</v>
      </c>
    </row>
    <row r="302" customFormat="false" ht="13.5" hidden="false" customHeight="false" outlineLevel="0" collapsed="false">
      <c r="A302" s="20" t="n">
        <v>301</v>
      </c>
    </row>
    <row r="303" customFormat="false" ht="13.5" hidden="false" customHeight="false" outlineLevel="0" collapsed="false">
      <c r="A303" s="20" t="n">
        <v>302</v>
      </c>
    </row>
    <row r="304" customFormat="false" ht="13.5" hidden="false" customHeight="false" outlineLevel="0" collapsed="false">
      <c r="A304" s="20" t="n">
        <v>303</v>
      </c>
    </row>
    <row r="305" customFormat="false" ht="13.5" hidden="false" customHeight="false" outlineLevel="0" collapsed="false">
      <c r="A305" s="20" t="n">
        <v>304</v>
      </c>
    </row>
    <row r="306" customFormat="false" ht="13.5" hidden="false" customHeight="false" outlineLevel="0" collapsed="false">
      <c r="A306" s="20" t="n">
        <v>305</v>
      </c>
    </row>
    <row r="307" customFormat="false" ht="13.5" hidden="false" customHeight="false" outlineLevel="0" collapsed="false">
      <c r="A307" s="20" t="n">
        <v>306</v>
      </c>
    </row>
    <row r="308" customFormat="false" ht="13.5" hidden="false" customHeight="false" outlineLevel="0" collapsed="false">
      <c r="A308" s="20" t="n">
        <v>307</v>
      </c>
    </row>
    <row r="309" customFormat="false" ht="13.5" hidden="false" customHeight="false" outlineLevel="0" collapsed="false">
      <c r="A309" s="20" t="n">
        <v>308</v>
      </c>
    </row>
    <row r="310" customFormat="false" ht="13.5" hidden="false" customHeight="false" outlineLevel="0" collapsed="false">
      <c r="A310" s="20" t="n">
        <v>309</v>
      </c>
    </row>
    <row r="311" customFormat="false" ht="13.5" hidden="false" customHeight="false" outlineLevel="0" collapsed="false">
      <c r="A311" s="20" t="n">
        <v>310</v>
      </c>
    </row>
    <row r="312" customFormat="false" ht="13.5" hidden="false" customHeight="false" outlineLevel="0" collapsed="false">
      <c r="A312" s="20" t="n">
        <v>311</v>
      </c>
    </row>
    <row r="313" customFormat="false" ht="13.5" hidden="false" customHeight="false" outlineLevel="0" collapsed="false">
      <c r="A313" s="20" t="n">
        <v>312</v>
      </c>
    </row>
    <row r="314" customFormat="false" ht="13.5" hidden="false" customHeight="false" outlineLevel="0" collapsed="false">
      <c r="A314" s="20" t="n">
        <v>313</v>
      </c>
    </row>
    <row r="315" customFormat="false" ht="13.5" hidden="false" customHeight="false" outlineLevel="0" collapsed="false">
      <c r="A315" s="20" t="n">
        <v>314</v>
      </c>
    </row>
    <row r="316" customFormat="false" ht="13.5" hidden="false" customHeight="false" outlineLevel="0" collapsed="false">
      <c r="A316" s="20" t="n">
        <v>315</v>
      </c>
    </row>
    <row r="317" customFormat="false" ht="13.5" hidden="false" customHeight="false" outlineLevel="0" collapsed="false">
      <c r="A317" s="20" t="n">
        <v>316</v>
      </c>
    </row>
    <row r="318" customFormat="false" ht="13.5" hidden="false" customHeight="false" outlineLevel="0" collapsed="false">
      <c r="A318" s="20" t="n">
        <v>317</v>
      </c>
    </row>
    <row r="319" customFormat="false" ht="13.5" hidden="false" customHeight="false" outlineLevel="0" collapsed="false">
      <c r="A319" s="20" t="n">
        <v>318</v>
      </c>
    </row>
    <row r="320" customFormat="false" ht="13.5" hidden="false" customHeight="false" outlineLevel="0" collapsed="false">
      <c r="A320" s="20" t="n">
        <v>319</v>
      </c>
    </row>
    <row r="321" customFormat="false" ht="13.5" hidden="false" customHeight="false" outlineLevel="0" collapsed="false">
      <c r="A321" s="20" t="n">
        <v>320</v>
      </c>
    </row>
    <row r="322" customFormat="false" ht="13.5" hidden="false" customHeight="false" outlineLevel="0" collapsed="false">
      <c r="A322" s="20" t="n">
        <v>321</v>
      </c>
    </row>
    <row r="323" customFormat="false" ht="13.5" hidden="false" customHeight="false" outlineLevel="0" collapsed="false">
      <c r="A323" s="20" t="n">
        <v>322</v>
      </c>
    </row>
    <row r="324" customFormat="false" ht="13.5" hidden="false" customHeight="false" outlineLevel="0" collapsed="false">
      <c r="A324" s="20" t="n">
        <v>323</v>
      </c>
    </row>
    <row r="325" customFormat="false" ht="13.5" hidden="false" customHeight="false" outlineLevel="0" collapsed="false">
      <c r="A325" s="20" t="n">
        <v>324</v>
      </c>
    </row>
    <row r="326" customFormat="false" ht="13.5" hidden="false" customHeight="false" outlineLevel="0" collapsed="false">
      <c r="A326" s="20" t="n">
        <v>325</v>
      </c>
    </row>
    <row r="327" customFormat="false" ht="13.5" hidden="false" customHeight="false" outlineLevel="0" collapsed="false">
      <c r="A327" s="20" t="n">
        <v>326</v>
      </c>
    </row>
    <row r="328" customFormat="false" ht="13.5" hidden="false" customHeight="false" outlineLevel="0" collapsed="false">
      <c r="A328" s="20" t="n">
        <v>327</v>
      </c>
    </row>
    <row r="329" customFormat="false" ht="13.5" hidden="false" customHeight="false" outlineLevel="0" collapsed="false">
      <c r="A329" s="20" t="n">
        <v>328</v>
      </c>
    </row>
    <row r="330" customFormat="false" ht="13.5" hidden="false" customHeight="false" outlineLevel="0" collapsed="false">
      <c r="A330" s="20" t="n">
        <v>329</v>
      </c>
    </row>
    <row r="331" customFormat="false" ht="13.5" hidden="false" customHeight="false" outlineLevel="0" collapsed="false">
      <c r="A331" s="20" t="n">
        <v>330</v>
      </c>
    </row>
    <row r="332" customFormat="false" ht="13.5" hidden="false" customHeight="false" outlineLevel="0" collapsed="false">
      <c r="A332" s="20" t="n">
        <v>331</v>
      </c>
    </row>
    <row r="333" customFormat="false" ht="13.5" hidden="false" customHeight="false" outlineLevel="0" collapsed="false">
      <c r="A333" s="20" t="n">
        <v>332</v>
      </c>
    </row>
    <row r="334" customFormat="false" ht="13.5" hidden="false" customHeight="false" outlineLevel="0" collapsed="false">
      <c r="A334" s="20" t="n">
        <v>333</v>
      </c>
    </row>
    <row r="335" customFormat="false" ht="13.5" hidden="false" customHeight="false" outlineLevel="0" collapsed="false">
      <c r="A335" s="20" t="n">
        <v>334</v>
      </c>
    </row>
    <row r="336" customFormat="false" ht="13.5" hidden="false" customHeight="false" outlineLevel="0" collapsed="false">
      <c r="A336" s="20" t="n">
        <v>335</v>
      </c>
    </row>
    <row r="337" customFormat="false" ht="13.5" hidden="false" customHeight="false" outlineLevel="0" collapsed="false">
      <c r="A337" s="20" t="n">
        <v>336</v>
      </c>
    </row>
    <row r="338" customFormat="false" ht="13.5" hidden="false" customHeight="false" outlineLevel="0" collapsed="false">
      <c r="A338" s="20" t="n">
        <v>337</v>
      </c>
    </row>
    <row r="339" customFormat="false" ht="13.5" hidden="false" customHeight="false" outlineLevel="0" collapsed="false">
      <c r="A339" s="20" t="n">
        <v>338</v>
      </c>
    </row>
    <row r="340" customFormat="false" ht="13.5" hidden="false" customHeight="false" outlineLevel="0" collapsed="false">
      <c r="A340" s="20" t="n">
        <v>339</v>
      </c>
    </row>
    <row r="341" customFormat="false" ht="13.5" hidden="false" customHeight="false" outlineLevel="0" collapsed="false">
      <c r="A341" s="20" t="n">
        <v>340</v>
      </c>
    </row>
    <row r="342" customFormat="false" ht="13.5" hidden="false" customHeight="false" outlineLevel="0" collapsed="false">
      <c r="A342" s="20" t="n">
        <v>341</v>
      </c>
    </row>
    <row r="343" customFormat="false" ht="13.5" hidden="false" customHeight="false" outlineLevel="0" collapsed="false">
      <c r="A343" s="20" t="n">
        <v>342</v>
      </c>
    </row>
    <row r="344" customFormat="false" ht="13.5" hidden="false" customHeight="false" outlineLevel="0" collapsed="false">
      <c r="A344" s="20" t="n">
        <v>343</v>
      </c>
    </row>
    <row r="345" customFormat="false" ht="13.5" hidden="false" customHeight="false" outlineLevel="0" collapsed="false">
      <c r="A345" s="20" t="n">
        <v>344</v>
      </c>
    </row>
    <row r="346" customFormat="false" ht="13.5" hidden="false" customHeight="false" outlineLevel="0" collapsed="false">
      <c r="A346" s="20" t="n">
        <v>345</v>
      </c>
    </row>
    <row r="347" customFormat="false" ht="13.5" hidden="false" customHeight="false" outlineLevel="0" collapsed="false">
      <c r="A347" s="20" t="n">
        <v>346</v>
      </c>
    </row>
    <row r="348" customFormat="false" ht="13.5" hidden="false" customHeight="false" outlineLevel="0" collapsed="false">
      <c r="A348" s="20" t="n">
        <v>347</v>
      </c>
    </row>
    <row r="349" customFormat="false" ht="13.5" hidden="false" customHeight="false" outlineLevel="0" collapsed="false">
      <c r="A349" s="20" t="n">
        <v>348</v>
      </c>
    </row>
    <row r="350" customFormat="false" ht="13.5" hidden="false" customHeight="false" outlineLevel="0" collapsed="false">
      <c r="A350" s="20" t="n">
        <v>349</v>
      </c>
    </row>
    <row r="351" customFormat="false" ht="13.5" hidden="false" customHeight="false" outlineLevel="0" collapsed="false">
      <c r="A351" s="20" t="n">
        <v>350</v>
      </c>
    </row>
    <row r="352" customFormat="false" ht="13.5" hidden="false" customHeight="false" outlineLevel="0" collapsed="false">
      <c r="A352" s="20" t="n">
        <v>351</v>
      </c>
    </row>
    <row r="353" customFormat="false" ht="13.5" hidden="false" customHeight="false" outlineLevel="0" collapsed="false">
      <c r="A353" s="20" t="n">
        <v>352</v>
      </c>
    </row>
    <row r="354" customFormat="false" ht="13.5" hidden="false" customHeight="false" outlineLevel="0" collapsed="false">
      <c r="A354" s="20" t="n">
        <v>353</v>
      </c>
    </row>
    <row r="355" customFormat="false" ht="13.5" hidden="false" customHeight="false" outlineLevel="0" collapsed="false">
      <c r="A355" s="20" t="n">
        <v>354</v>
      </c>
    </row>
    <row r="356" customFormat="false" ht="13.5" hidden="false" customHeight="false" outlineLevel="0" collapsed="false">
      <c r="A356" s="20" t="n">
        <v>355</v>
      </c>
    </row>
    <row r="357" customFormat="false" ht="13.5" hidden="false" customHeight="false" outlineLevel="0" collapsed="false">
      <c r="A357" s="20" t="n">
        <v>356</v>
      </c>
    </row>
    <row r="358" customFormat="false" ht="13.5" hidden="false" customHeight="false" outlineLevel="0" collapsed="false">
      <c r="A358" s="20" t="n">
        <v>357</v>
      </c>
    </row>
    <row r="359" customFormat="false" ht="13.5" hidden="false" customHeight="false" outlineLevel="0" collapsed="false">
      <c r="A359" s="20" t="n">
        <v>358</v>
      </c>
    </row>
    <row r="360" customFormat="false" ht="13.5" hidden="false" customHeight="false" outlineLevel="0" collapsed="false">
      <c r="A360" s="20" t="n">
        <v>359</v>
      </c>
    </row>
    <row r="361" customFormat="false" ht="13.5" hidden="false" customHeight="false" outlineLevel="0" collapsed="false">
      <c r="A361" s="20" t="n">
        <v>360</v>
      </c>
    </row>
    <row r="362" customFormat="false" ht="13.5" hidden="false" customHeight="false" outlineLevel="0" collapsed="false">
      <c r="A362" s="20" t="n">
        <v>361</v>
      </c>
    </row>
    <row r="363" customFormat="false" ht="13.5" hidden="false" customHeight="false" outlineLevel="0" collapsed="false">
      <c r="A363" s="20" t="n">
        <v>362</v>
      </c>
    </row>
    <row r="364" customFormat="false" ht="13.5" hidden="false" customHeight="false" outlineLevel="0" collapsed="false">
      <c r="A364" s="20" t="n">
        <v>363</v>
      </c>
    </row>
    <row r="365" customFormat="false" ht="13.5" hidden="false" customHeight="false" outlineLevel="0" collapsed="false">
      <c r="A365" s="20" t="n">
        <v>364</v>
      </c>
    </row>
    <row r="366" customFormat="false" ht="13.5" hidden="false" customHeight="false" outlineLevel="0" collapsed="false">
      <c r="A366" s="20" t="n">
        <v>365</v>
      </c>
    </row>
    <row r="367" customFormat="false" ht="13.5" hidden="false" customHeight="false" outlineLevel="0" collapsed="false">
      <c r="A367" s="20" t="n">
        <v>366</v>
      </c>
    </row>
    <row r="368" customFormat="false" ht="13.5" hidden="false" customHeight="false" outlineLevel="0" collapsed="false">
      <c r="A368" s="20" t="n">
        <v>367</v>
      </c>
    </row>
    <row r="369" customFormat="false" ht="13.5" hidden="false" customHeight="false" outlineLevel="0" collapsed="false">
      <c r="A369" s="20" t="n">
        <v>368</v>
      </c>
    </row>
    <row r="370" customFormat="false" ht="13.5" hidden="false" customHeight="false" outlineLevel="0" collapsed="false">
      <c r="A370" s="20" t="n">
        <v>369</v>
      </c>
    </row>
    <row r="371" customFormat="false" ht="13.5" hidden="false" customHeight="false" outlineLevel="0" collapsed="false">
      <c r="A371" s="20" t="n">
        <v>370</v>
      </c>
    </row>
    <row r="372" customFormat="false" ht="13.5" hidden="false" customHeight="false" outlineLevel="0" collapsed="false">
      <c r="A372" s="20" t="n">
        <v>371</v>
      </c>
    </row>
    <row r="373" customFormat="false" ht="13.5" hidden="false" customHeight="false" outlineLevel="0" collapsed="false">
      <c r="A373" s="20" t="n">
        <v>372</v>
      </c>
    </row>
    <row r="374" customFormat="false" ht="13.5" hidden="false" customHeight="false" outlineLevel="0" collapsed="false">
      <c r="A374" s="20" t="n">
        <v>373</v>
      </c>
    </row>
    <row r="375" customFormat="false" ht="13.5" hidden="false" customHeight="false" outlineLevel="0" collapsed="false">
      <c r="A375" s="20" t="n">
        <v>374</v>
      </c>
    </row>
    <row r="376" customFormat="false" ht="13.5" hidden="false" customHeight="false" outlineLevel="0" collapsed="false">
      <c r="A376" s="20" t="n">
        <v>375</v>
      </c>
    </row>
    <row r="377" customFormat="false" ht="13.5" hidden="false" customHeight="false" outlineLevel="0" collapsed="false">
      <c r="A377" s="20" t="n">
        <v>376</v>
      </c>
    </row>
    <row r="378" customFormat="false" ht="13.5" hidden="false" customHeight="false" outlineLevel="0" collapsed="false">
      <c r="A378" s="20" t="n">
        <v>377</v>
      </c>
    </row>
    <row r="379" customFormat="false" ht="13.5" hidden="false" customHeight="false" outlineLevel="0" collapsed="false">
      <c r="A379" s="20" t="n">
        <v>378</v>
      </c>
    </row>
    <row r="380" customFormat="false" ht="13.5" hidden="false" customHeight="false" outlineLevel="0" collapsed="false">
      <c r="A380" s="20" t="n">
        <v>379</v>
      </c>
    </row>
    <row r="381" customFormat="false" ht="13.5" hidden="false" customHeight="false" outlineLevel="0" collapsed="false">
      <c r="A381" s="20" t="n">
        <v>380</v>
      </c>
    </row>
    <row r="382" customFormat="false" ht="13.5" hidden="false" customHeight="false" outlineLevel="0" collapsed="false">
      <c r="A382" s="20" t="n">
        <v>381</v>
      </c>
    </row>
    <row r="383" customFormat="false" ht="13.5" hidden="false" customHeight="false" outlineLevel="0" collapsed="false">
      <c r="A383" s="20" t="n">
        <v>382</v>
      </c>
    </row>
    <row r="384" customFormat="false" ht="13.5" hidden="false" customHeight="false" outlineLevel="0" collapsed="false">
      <c r="A384" s="20" t="n">
        <v>383</v>
      </c>
    </row>
    <row r="385" customFormat="false" ht="13.5" hidden="false" customHeight="false" outlineLevel="0" collapsed="false">
      <c r="A385" s="20" t="n">
        <v>384</v>
      </c>
    </row>
    <row r="386" customFormat="false" ht="13.5" hidden="false" customHeight="false" outlineLevel="0" collapsed="false">
      <c r="A386" s="20" t="n">
        <v>385</v>
      </c>
    </row>
    <row r="387" customFormat="false" ht="13.5" hidden="false" customHeight="false" outlineLevel="0" collapsed="false">
      <c r="A387" s="20" t="n">
        <v>386</v>
      </c>
    </row>
    <row r="388" customFormat="false" ht="13.5" hidden="false" customHeight="false" outlineLevel="0" collapsed="false">
      <c r="A388" s="20" t="n">
        <v>387</v>
      </c>
    </row>
    <row r="389" customFormat="false" ht="13.5" hidden="false" customHeight="false" outlineLevel="0" collapsed="false">
      <c r="A389" s="20" t="n">
        <v>388</v>
      </c>
    </row>
    <row r="390" customFormat="false" ht="13.5" hidden="false" customHeight="false" outlineLevel="0" collapsed="false">
      <c r="A390" s="20" t="n">
        <v>389</v>
      </c>
    </row>
    <row r="391" customFormat="false" ht="13.5" hidden="false" customHeight="false" outlineLevel="0" collapsed="false">
      <c r="A391" s="20" t="n">
        <v>390</v>
      </c>
    </row>
    <row r="392" customFormat="false" ht="13.5" hidden="false" customHeight="false" outlineLevel="0" collapsed="false">
      <c r="A392" s="20" t="n">
        <v>391</v>
      </c>
    </row>
    <row r="393" customFormat="false" ht="13.5" hidden="false" customHeight="false" outlineLevel="0" collapsed="false">
      <c r="A393" s="20" t="n">
        <v>392</v>
      </c>
    </row>
    <row r="394" customFormat="false" ht="13.5" hidden="false" customHeight="false" outlineLevel="0" collapsed="false">
      <c r="A394" s="20" t="n">
        <v>393</v>
      </c>
    </row>
    <row r="395" customFormat="false" ht="13.5" hidden="false" customHeight="false" outlineLevel="0" collapsed="false">
      <c r="A395" s="20" t="n">
        <v>394</v>
      </c>
    </row>
    <row r="396" customFormat="false" ht="13.5" hidden="false" customHeight="false" outlineLevel="0" collapsed="false">
      <c r="A396" s="20" t="n">
        <v>395</v>
      </c>
    </row>
    <row r="397" customFormat="false" ht="13.5" hidden="false" customHeight="false" outlineLevel="0" collapsed="false">
      <c r="A397" s="20" t="n">
        <v>396</v>
      </c>
    </row>
    <row r="398" customFormat="false" ht="13.5" hidden="false" customHeight="false" outlineLevel="0" collapsed="false">
      <c r="A398" s="20" t="n">
        <v>397</v>
      </c>
    </row>
    <row r="399" customFormat="false" ht="13.5" hidden="false" customHeight="false" outlineLevel="0" collapsed="false">
      <c r="A399" s="20" t="n">
        <v>398</v>
      </c>
    </row>
    <row r="400" customFormat="false" ht="13.5" hidden="false" customHeight="false" outlineLevel="0" collapsed="false">
      <c r="A400" s="20" t="n">
        <v>399</v>
      </c>
    </row>
    <row r="401" customFormat="false" ht="13.5" hidden="false" customHeight="false" outlineLevel="0" collapsed="false">
      <c r="A401" s="20" t="n">
        <v>400</v>
      </c>
    </row>
  </sheetData>
  <conditionalFormatting sqref="E65">
    <cfRule type="cellIs" priority="2" operator="equal" aboveAverage="0" equalAverage="0" bottom="0" percent="0" rank="0" text="" dxfId="7">
      <formula>1</formula>
    </cfRule>
  </conditionalFormatting>
  <conditionalFormatting sqref="E67">
    <cfRule type="cellIs" priority="3" operator="equal" aboveAverage="0" equalAverage="0" bottom="0" percent="0" rank="0" text="" dxfId="8">
      <formula>1</formula>
    </cfRule>
  </conditionalFormatting>
  <conditionalFormatting sqref="E69">
    <cfRule type="cellIs" priority="4" operator="equal" aboveAverage="0" equalAverage="0" bottom="0" percent="0" rank="0" text="" dxfId="9">
      <formula>1</formula>
    </cfRule>
  </conditionalFormatting>
  <conditionalFormatting sqref="E70">
    <cfRule type="cellIs" priority="5" operator="equal" aboveAverage="0" equalAverage="0" bottom="0" percent="0" rank="0" text="" dxfId="10">
      <formula>1</formula>
    </cfRule>
  </conditionalFormatting>
  <conditionalFormatting sqref="E71">
    <cfRule type="cellIs" priority="6" operator="equal" aboveAverage="0" equalAverage="0" bottom="0" percent="0" rank="0" text="" dxfId="11">
      <formula>1</formula>
    </cfRule>
  </conditionalFormatting>
  <conditionalFormatting sqref="E75">
    <cfRule type="cellIs" priority="7" operator="equal" aboveAverage="0" equalAverage="0" bottom="0" percent="0" rank="0" text="" dxfId="12">
      <formula>1</formula>
    </cfRule>
  </conditionalFormatting>
  <conditionalFormatting sqref="E74">
    <cfRule type="cellIs" priority="8" operator="equal" aboveAverage="0" equalAverage="0" bottom="0" percent="0" rank="0" text="" dxfId="13">
      <formula>1</formula>
    </cfRule>
  </conditionalFormatting>
  <conditionalFormatting sqref="E77">
    <cfRule type="cellIs" priority="9" operator="equal" aboveAverage="0" equalAverage="0" bottom="0" percent="0" rank="0" text="" dxfId="14">
      <formula>1</formula>
    </cfRule>
  </conditionalFormatting>
  <conditionalFormatting sqref="E79">
    <cfRule type="cellIs" priority="10" operator="equal" aboveAverage="0" equalAverage="0" bottom="0" percent="0" rank="0" text="" dxfId="15">
      <formula>1</formula>
    </cfRule>
  </conditionalFormatting>
  <conditionalFormatting sqref="E80">
    <cfRule type="cellIs" priority="11" operator="equal" aboveAverage="0" equalAverage="0" bottom="0" percent="0" rank="0" text="" dxfId="16">
      <formula>1</formula>
    </cfRule>
  </conditionalFormatting>
  <conditionalFormatting sqref="E81">
    <cfRule type="cellIs" priority="12" operator="equal" aboveAverage="0" equalAverage="0" bottom="0" percent="0" rank="0" text="" dxfId="17">
      <formula>1</formula>
    </cfRule>
  </conditionalFormatting>
  <conditionalFormatting sqref="E84">
    <cfRule type="cellIs" priority="13" operator="equal" aboveAverage="0" equalAverage="0" bottom="0" percent="0" rank="0" text="" dxfId="18">
      <formula>1</formula>
    </cfRule>
  </conditionalFormatting>
  <conditionalFormatting sqref="E85">
    <cfRule type="cellIs" priority="14" operator="equal" aboveAverage="0" equalAverage="0" bottom="0" percent="0" rank="0" text="" dxfId="19">
      <formula>1</formula>
    </cfRule>
  </conditionalFormatting>
  <conditionalFormatting sqref="E87">
    <cfRule type="cellIs" priority="15" operator="equal" aboveAverage="0" equalAverage="0" bottom="0" percent="0" rank="0" text="" dxfId="20">
      <formula>1</formula>
    </cfRule>
  </conditionalFormatting>
  <conditionalFormatting sqref="E88">
    <cfRule type="cellIs" priority="16" operator="equal" aboveAverage="0" equalAverage="0" bottom="0" percent="0" rank="0" text="" dxfId="21">
      <formula>1</formula>
    </cfRule>
  </conditionalFormatting>
  <conditionalFormatting sqref="C1:C1048576">
    <cfRule type="timePeriod" priority="17" timePeriod="today" dxfId="22"/>
  </conditionalFormatting>
  <dataValidations count="1">
    <dataValidation allowBlank="false" errorStyle="warning" operator="notEqual" showDropDown="false" showErrorMessage="false" showInputMessage="true" sqref="C1:C1401" type="date">
      <formula1>2</formula1>
      <formula2>0</formula2>
    </dataValidation>
  </dataValidations>
  <printOptions headings="false" gridLines="true" gridLinesSet="true" horizontalCentered="false" verticalCentered="false"/>
  <pageMargins left="0.349305555555556" right="0.192361111111111" top="0.552083333333333" bottom="0" header="0.511811023622047" footer="0.511811023622047"/>
  <pageSetup paperSize="9" scale="100" fitToWidth="1" fitToHeight="0" pageOrder="overThenDown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true"/>
  </sheetPr>
  <dimension ref="A1:E113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84765625" defaultRowHeight="12.8" zeroHeight="false" outlineLevelRow="0" outlineLevelCol="0"/>
  <cols>
    <col collapsed="false" customWidth="true" hidden="false" outlineLevel="0" max="1" min="1" style="0" width="61.33"/>
    <col collapsed="false" customWidth="true" hidden="false" outlineLevel="0" max="2" min="2" style="0" width="15.66"/>
    <col collapsed="false" customWidth="true" hidden="false" outlineLevel="0" max="3" min="3" style="0" width="11"/>
    <col collapsed="false" customWidth="true" hidden="false" outlineLevel="0" max="4" min="4" style="0" width="32"/>
    <col collapsed="false" customWidth="true" hidden="false" outlineLevel="0" max="5" min="5" style="0" width="73.5"/>
  </cols>
  <sheetData>
    <row r="1" customFormat="false" ht="32.25" hidden="false" customHeight="true" outlineLevel="0" collapsed="false">
      <c r="A1" s="91" t="s">
        <v>672</v>
      </c>
      <c r="B1" s="36" t="s">
        <v>673</v>
      </c>
      <c r="C1" s="91" t="s">
        <v>674</v>
      </c>
      <c r="D1" s="91" t="s">
        <v>675</v>
      </c>
      <c r="E1" s="91" t="s">
        <v>676</v>
      </c>
    </row>
    <row r="2" customFormat="false" ht="12.8" hidden="false" customHeight="false" outlineLevel="0" collapsed="false">
      <c r="A2" s="92"/>
      <c r="B2" s="38"/>
      <c r="C2" s="38"/>
      <c r="D2" s="38"/>
      <c r="E2" s="38"/>
    </row>
    <row r="3" customFormat="false" ht="12.8" hidden="false" customHeight="false" outlineLevel="0" collapsed="false">
      <c r="A3" s="38"/>
      <c r="B3" s="38"/>
      <c r="C3" s="38"/>
      <c r="D3" s="38"/>
      <c r="E3" s="38"/>
    </row>
    <row r="4" customFormat="false" ht="12.8" hidden="false" customHeight="false" outlineLevel="0" collapsed="false">
      <c r="A4" s="38"/>
      <c r="B4" s="38"/>
      <c r="C4" s="38"/>
      <c r="D4" s="38"/>
      <c r="E4" s="38"/>
    </row>
    <row r="5" customFormat="false" ht="12.8" hidden="false" customHeight="false" outlineLevel="0" collapsed="false">
      <c r="A5" s="38"/>
      <c r="B5" s="38"/>
      <c r="C5" s="38"/>
      <c r="D5" s="38"/>
      <c r="E5" s="38"/>
    </row>
    <row r="6" customFormat="false" ht="12.8" hidden="false" customHeight="false" outlineLevel="0" collapsed="false">
      <c r="A6" s="38"/>
      <c r="B6" s="38"/>
      <c r="C6" s="38"/>
      <c r="D6" s="38"/>
      <c r="E6" s="38"/>
    </row>
    <row r="7" customFormat="false" ht="12.8" hidden="false" customHeight="false" outlineLevel="0" collapsed="false">
      <c r="A7" s="38"/>
      <c r="B7" s="38"/>
      <c r="C7" s="38"/>
      <c r="D7" s="38"/>
      <c r="E7" s="38"/>
    </row>
    <row r="8" customFormat="false" ht="14.25" hidden="false" customHeight="true" outlineLevel="0" collapsed="false">
      <c r="A8" s="38"/>
      <c r="B8" s="38"/>
      <c r="C8" s="38"/>
      <c r="D8" s="38"/>
      <c r="E8" s="93"/>
    </row>
    <row r="9" customFormat="false" ht="12.8" hidden="false" customHeight="false" outlineLevel="0" collapsed="false">
      <c r="A9" s="38"/>
      <c r="B9" s="38"/>
      <c r="C9" s="38"/>
      <c r="D9" s="38"/>
      <c r="E9" s="38"/>
    </row>
    <row r="10" customFormat="false" ht="12.8" hidden="false" customHeight="false" outlineLevel="0" collapsed="false">
      <c r="A10" s="38"/>
      <c r="B10" s="38"/>
      <c r="C10" s="38"/>
      <c r="D10" s="38"/>
      <c r="E10" s="94"/>
    </row>
    <row r="11" customFormat="false" ht="12.8" hidden="false" customHeight="false" outlineLevel="0" collapsed="false">
      <c r="A11" s="38"/>
      <c r="B11" s="38"/>
      <c r="C11" s="38"/>
      <c r="D11" s="38"/>
      <c r="E11" s="38"/>
    </row>
    <row r="12" customFormat="false" ht="12.8" hidden="false" customHeight="false" outlineLevel="0" collapsed="false">
      <c r="A12" s="38"/>
      <c r="B12" s="38"/>
      <c r="C12" s="38"/>
      <c r="D12" s="38"/>
      <c r="E12" s="94"/>
    </row>
    <row r="13" customFormat="false" ht="12.8" hidden="false" customHeight="false" outlineLevel="0" collapsed="false">
      <c r="A13" s="38"/>
      <c r="B13" s="38"/>
      <c r="C13" s="38"/>
      <c r="D13" s="38"/>
      <c r="E13" s="38"/>
    </row>
    <row r="14" customFormat="false" ht="12.8" hidden="false" customHeight="false" outlineLevel="0" collapsed="false">
      <c r="A14" s="38"/>
      <c r="B14" s="38"/>
      <c r="C14" s="38"/>
      <c r="D14" s="38"/>
      <c r="E14" s="38"/>
    </row>
    <row r="15" customFormat="false" ht="12.8" hidden="false" customHeight="false" outlineLevel="0" collapsed="false">
      <c r="A15" s="38"/>
      <c r="B15" s="38"/>
      <c r="C15" s="95"/>
      <c r="D15" s="38"/>
      <c r="E15" s="96"/>
    </row>
    <row r="16" customFormat="false" ht="13.8" hidden="false" customHeight="false" outlineLevel="0" collapsed="false">
      <c r="A16" s="16"/>
      <c r="B16" s="38"/>
      <c r="C16" s="38"/>
      <c r="D16" s="38"/>
      <c r="E16" s="38"/>
    </row>
    <row r="17" customFormat="false" ht="13.8" hidden="false" customHeight="false" outlineLevel="0" collapsed="false">
      <c r="A17" s="16"/>
      <c r="B17" s="38"/>
      <c r="C17" s="38"/>
      <c r="D17" s="38"/>
      <c r="E17" s="38"/>
    </row>
    <row r="18" customFormat="false" ht="12.8" hidden="false" customHeight="false" outlineLevel="0" collapsed="false">
      <c r="A18" s="38"/>
      <c r="B18" s="38"/>
      <c r="C18" s="38"/>
      <c r="D18" s="38"/>
      <c r="E18" s="94"/>
    </row>
    <row r="19" customFormat="false" ht="12.8" hidden="false" customHeight="false" outlineLevel="0" collapsed="false">
      <c r="A19" s="38"/>
      <c r="B19" s="38"/>
      <c r="C19" s="38"/>
      <c r="D19" s="38"/>
      <c r="E19" s="38"/>
    </row>
    <row r="20" customFormat="false" ht="12.8" hidden="false" customHeight="false" outlineLevel="0" collapsed="false">
      <c r="A20" s="38"/>
      <c r="B20" s="38"/>
      <c r="C20" s="38"/>
      <c r="D20" s="38"/>
      <c r="E20" s="38"/>
    </row>
    <row r="21" customFormat="false" ht="12.8" hidden="false" customHeight="false" outlineLevel="0" collapsed="false">
      <c r="A21" s="38"/>
      <c r="B21" s="38"/>
      <c r="C21" s="38"/>
      <c r="D21" s="38"/>
      <c r="E21" s="38"/>
    </row>
    <row r="22" customFormat="false" ht="12.8" hidden="false" customHeight="false" outlineLevel="0" collapsed="false">
      <c r="A22" s="38"/>
      <c r="B22" s="38"/>
      <c r="C22" s="38"/>
      <c r="D22" s="38"/>
      <c r="E22" s="38"/>
    </row>
    <row r="23" customFormat="false" ht="14.25" hidden="false" customHeight="true" outlineLevel="0" collapsed="false">
      <c r="A23" s="38"/>
      <c r="B23" s="38"/>
      <c r="C23" s="38"/>
      <c r="D23" s="97"/>
      <c r="E23" s="96"/>
    </row>
    <row r="24" customFormat="false" ht="12.8" hidden="false" customHeight="false" outlineLevel="0" collapsed="false">
      <c r="A24" s="38"/>
      <c r="B24" s="38"/>
      <c r="C24" s="38"/>
      <c r="D24" s="38"/>
      <c r="E24" s="94"/>
    </row>
    <row r="25" customFormat="false" ht="12.8" hidden="false" customHeight="false" outlineLevel="0" collapsed="false">
      <c r="A25" s="38"/>
      <c r="B25" s="38"/>
      <c r="C25" s="38"/>
      <c r="D25" s="38"/>
      <c r="E25" s="38"/>
    </row>
    <row r="26" customFormat="false" ht="12.8" hidden="false" customHeight="false" outlineLevel="0" collapsed="false">
      <c r="A26" s="38"/>
      <c r="B26" s="38"/>
      <c r="C26" s="38"/>
      <c r="D26" s="38"/>
      <c r="E26" s="38"/>
    </row>
    <row r="27" customFormat="false" ht="12.8" hidden="false" customHeight="false" outlineLevel="0" collapsed="false">
      <c r="A27" s="38"/>
      <c r="B27" s="38"/>
      <c r="C27" s="38"/>
      <c r="D27" s="38"/>
      <c r="E27" s="38"/>
    </row>
    <row r="28" customFormat="false" ht="12.8" hidden="false" customHeight="false" outlineLevel="0" collapsed="false">
      <c r="A28" s="38"/>
      <c r="B28" s="38"/>
      <c r="C28" s="38"/>
      <c r="D28" s="38"/>
      <c r="E28" s="38"/>
    </row>
    <row r="29" customFormat="false" ht="12.8" hidden="false" customHeight="false" outlineLevel="0" collapsed="false">
      <c r="A29" s="38"/>
      <c r="B29" s="38"/>
      <c r="C29" s="38"/>
      <c r="D29" s="38"/>
      <c r="E29" s="94"/>
    </row>
    <row r="30" customFormat="false" ht="12.8" hidden="false" customHeight="false" outlineLevel="0" collapsed="false">
      <c r="A30" s="38"/>
      <c r="B30" s="38"/>
      <c r="C30" s="38"/>
      <c r="D30" s="38"/>
      <c r="E30" s="38"/>
    </row>
    <row r="31" customFormat="false" ht="12.8" hidden="false" customHeight="false" outlineLevel="0" collapsed="false">
      <c r="A31" s="38"/>
      <c r="B31" s="38"/>
      <c r="C31" s="38"/>
      <c r="D31" s="38"/>
      <c r="E31" s="38"/>
    </row>
    <row r="32" customFormat="false" ht="12.8" hidden="false" customHeight="false" outlineLevel="0" collapsed="false">
      <c r="A32" s="38"/>
      <c r="B32" s="38"/>
      <c r="C32" s="38"/>
      <c r="D32" s="38"/>
      <c r="E32" s="38"/>
    </row>
    <row r="33" customFormat="false" ht="12.8" hidden="false" customHeight="false" outlineLevel="0" collapsed="false">
      <c r="A33" s="38"/>
      <c r="B33" s="38"/>
      <c r="C33" s="38"/>
      <c r="D33" s="38"/>
      <c r="E33" s="38"/>
    </row>
    <row r="34" customFormat="false" ht="12.8" hidden="false" customHeight="false" outlineLevel="0" collapsed="false">
      <c r="A34" s="38"/>
      <c r="B34" s="38"/>
      <c r="C34" s="38"/>
      <c r="D34" s="38"/>
      <c r="E34" s="38"/>
    </row>
    <row r="35" customFormat="false" ht="13.8" hidden="false" customHeight="false" outlineLevel="0" collapsed="false">
      <c r="A35" s="46"/>
      <c r="B35" s="38"/>
      <c r="C35" s="38"/>
      <c r="D35" s="38"/>
      <c r="E35" s="94"/>
    </row>
    <row r="36" customFormat="false" ht="12.75" hidden="false" customHeight="false" outlineLevel="0" collapsed="false">
      <c r="A36" s="98"/>
      <c r="B36" s="38"/>
      <c r="C36" s="38"/>
      <c r="D36" s="38"/>
      <c r="E36" s="38"/>
    </row>
    <row r="37" customFormat="false" ht="12.75" hidden="false" customHeight="false" outlineLevel="0" collapsed="false">
      <c r="A37" s="5"/>
      <c r="B37" s="38"/>
      <c r="C37" s="38"/>
      <c r="D37" s="38"/>
      <c r="E37" s="38"/>
    </row>
    <row r="38" customFormat="false" ht="12.75" hidden="false" customHeight="false" outlineLevel="0" collapsed="false">
      <c r="A38" s="5"/>
      <c r="B38" s="38"/>
      <c r="C38" s="38"/>
      <c r="D38" s="38"/>
      <c r="E38" s="38"/>
    </row>
    <row r="39" customFormat="false" ht="12.75" hidden="false" customHeight="false" outlineLevel="0" collapsed="false">
      <c r="A39" s="5"/>
      <c r="B39" s="38"/>
      <c r="C39" s="38"/>
      <c r="D39" s="5"/>
      <c r="E39" s="94"/>
    </row>
    <row r="40" customFormat="false" ht="13.8" hidden="false" customHeight="false" outlineLevel="0" collapsed="false">
      <c r="A40" s="46"/>
      <c r="B40" s="38"/>
      <c r="C40" s="38"/>
      <c r="D40" s="38"/>
      <c r="E40" s="94"/>
    </row>
    <row r="41" customFormat="false" ht="12.8" hidden="false" customHeight="false" outlineLevel="0" collapsed="false">
      <c r="A41" s="38"/>
      <c r="B41" s="38"/>
      <c r="C41" s="38"/>
      <c r="D41" s="38"/>
      <c r="E41" s="38"/>
    </row>
    <row r="42" customFormat="false" ht="12.8" hidden="false" customHeight="false" outlineLevel="0" collapsed="false">
      <c r="A42" s="5"/>
      <c r="B42" s="38"/>
      <c r="C42" s="38"/>
      <c r="D42" s="38"/>
      <c r="E42" s="38"/>
    </row>
    <row r="43" customFormat="false" ht="13.8" hidden="false" customHeight="false" outlineLevel="0" collapsed="false">
      <c r="A43" s="46"/>
      <c r="B43" s="38"/>
      <c r="C43" s="38"/>
      <c r="D43" s="38"/>
      <c r="E43" s="38"/>
    </row>
    <row r="44" customFormat="false" ht="12.75" hidden="false" customHeight="false" outlineLevel="0" collapsed="false">
      <c r="A44" s="2"/>
      <c r="B44" s="38"/>
      <c r="C44" s="38"/>
      <c r="D44" s="38"/>
      <c r="E44" s="38"/>
    </row>
    <row r="45" customFormat="false" ht="13.8" hidden="false" customHeight="false" outlineLevel="0" collapsed="false">
      <c r="A45" s="46"/>
      <c r="B45" s="38"/>
      <c r="C45" s="38"/>
      <c r="D45" s="38"/>
      <c r="E45" s="96"/>
    </row>
    <row r="46" customFormat="false" ht="13.8" hidden="false" customHeight="false" outlineLevel="0" collapsed="false">
      <c r="A46" s="46"/>
      <c r="B46" s="38"/>
      <c r="C46" s="38"/>
      <c r="D46" s="38"/>
      <c r="E46" s="38"/>
    </row>
    <row r="47" customFormat="false" ht="12.75" hidden="false" customHeight="false" outlineLevel="0" collapsed="false">
      <c r="A47" s="2"/>
      <c r="B47" s="38"/>
      <c r="C47" s="38"/>
      <c r="D47" s="2"/>
      <c r="E47" s="38"/>
    </row>
    <row r="48" customFormat="false" ht="12.75" hidden="false" customHeight="false" outlineLevel="0" collapsed="false">
      <c r="A48" s="2"/>
      <c r="B48" s="38"/>
      <c r="C48" s="38"/>
      <c r="D48" s="38"/>
      <c r="E48" s="38"/>
    </row>
    <row r="49" customFormat="false" ht="12.75" hidden="false" customHeight="false" outlineLevel="0" collapsed="false">
      <c r="A49" s="2"/>
      <c r="B49" s="38"/>
      <c r="C49" s="38"/>
      <c r="D49" s="38"/>
      <c r="E49" s="38"/>
    </row>
    <row r="50" customFormat="false" ht="13.8" hidden="false" customHeight="false" outlineLevel="0" collapsed="false">
      <c r="A50" s="46"/>
      <c r="B50" s="38"/>
      <c r="C50" s="38"/>
      <c r="D50" s="38"/>
      <c r="E50" s="38"/>
    </row>
    <row r="51" customFormat="false" ht="15" hidden="false" customHeight="false" outlineLevel="0" collapsed="false">
      <c r="A51" s="80"/>
      <c r="B51" s="38"/>
      <c r="C51" s="38"/>
      <c r="D51" s="80"/>
      <c r="E51" s="94"/>
    </row>
    <row r="52" customFormat="false" ht="12.75" hidden="false" customHeight="false" outlineLevel="0" collapsed="false">
      <c r="A52" s="2"/>
      <c r="B52" s="38"/>
      <c r="C52" s="38"/>
      <c r="D52" s="38"/>
      <c r="E52" s="38"/>
    </row>
    <row r="53" customFormat="false" ht="12.75" hidden="false" customHeight="false" outlineLevel="0" collapsed="false">
      <c r="A53" s="2"/>
      <c r="B53" s="38"/>
      <c r="C53" s="38"/>
      <c r="D53" s="38"/>
      <c r="E53" s="38"/>
    </row>
    <row r="54" customFormat="false" ht="13.8" hidden="false" customHeight="false" outlineLevel="0" collapsed="false">
      <c r="A54" s="46"/>
      <c r="B54" s="38"/>
      <c r="C54" s="38"/>
      <c r="D54" s="38"/>
      <c r="E54" s="38"/>
    </row>
    <row r="55" customFormat="false" ht="13.8" hidden="false" customHeight="false" outlineLevel="0" collapsed="false">
      <c r="A55" s="46"/>
      <c r="B55" s="38"/>
      <c r="C55" s="38"/>
      <c r="D55" s="38"/>
      <c r="E55" s="38"/>
    </row>
    <row r="56" customFormat="false" ht="12.75" hidden="false" customHeight="false" outlineLevel="0" collapsed="false">
      <c r="A56" s="2"/>
      <c r="B56" s="38"/>
      <c r="C56" s="38"/>
      <c r="D56" s="38"/>
      <c r="E56" s="38"/>
    </row>
    <row r="57" customFormat="false" ht="13.8" hidden="false" customHeight="false" outlineLevel="0" collapsed="false">
      <c r="A57" s="46"/>
      <c r="B57" s="38"/>
      <c r="C57" s="38"/>
      <c r="D57" s="38"/>
      <c r="E57" s="38"/>
    </row>
    <row r="58" customFormat="false" ht="13.8" hidden="false" customHeight="false" outlineLevel="0" collapsed="false">
      <c r="A58" s="46"/>
      <c r="B58" s="38"/>
      <c r="C58" s="38"/>
      <c r="D58" s="38"/>
      <c r="E58" s="38"/>
    </row>
    <row r="59" customFormat="false" ht="13.8" hidden="false" customHeight="false" outlineLevel="0" collapsed="false">
      <c r="A59" s="46"/>
      <c r="B59" s="38"/>
      <c r="C59" s="38"/>
      <c r="D59" s="38"/>
      <c r="E59" s="38"/>
    </row>
    <row r="60" customFormat="false" ht="13.8" hidden="false" customHeight="false" outlineLevel="0" collapsed="false">
      <c r="A60" s="16"/>
      <c r="B60" s="38"/>
      <c r="C60" s="38"/>
      <c r="D60" s="38"/>
      <c r="E60" s="38"/>
    </row>
    <row r="61" customFormat="false" ht="13.8" hidden="false" customHeight="false" outlineLevel="0" collapsed="false">
      <c r="A61" s="46"/>
      <c r="B61" s="38"/>
      <c r="C61" s="38"/>
      <c r="D61" s="38"/>
      <c r="E61" s="38"/>
    </row>
    <row r="62" customFormat="false" ht="13.8" hidden="false" customHeight="false" outlineLevel="0" collapsed="false">
      <c r="A62" s="46"/>
      <c r="B62" s="38"/>
      <c r="C62" s="38"/>
      <c r="D62" s="38"/>
      <c r="E62" s="38"/>
    </row>
    <row r="63" customFormat="false" ht="13.8" hidden="false" customHeight="false" outlineLevel="0" collapsed="false">
      <c r="A63" s="16"/>
      <c r="B63" s="38"/>
      <c r="C63" s="38"/>
      <c r="D63" s="46"/>
      <c r="E63" s="38"/>
    </row>
    <row r="64" customFormat="false" ht="12.8" hidden="false" customHeight="false" outlineLevel="0" collapsed="false">
      <c r="A64" s="2"/>
      <c r="B64" s="38"/>
      <c r="C64" s="38"/>
      <c r="D64" s="38"/>
      <c r="E64" s="38"/>
    </row>
    <row r="65" customFormat="false" ht="12.8" hidden="false" customHeight="false" outlineLevel="0" collapsed="false">
      <c r="A65" s="2"/>
      <c r="B65" s="38"/>
      <c r="C65" s="38"/>
      <c r="D65" s="38"/>
      <c r="E65" s="38"/>
    </row>
    <row r="66" customFormat="false" ht="12.8" hidden="false" customHeight="false" outlineLevel="0" collapsed="false">
      <c r="A66" s="2"/>
      <c r="B66" s="38"/>
      <c r="C66" s="38"/>
      <c r="D66" s="38"/>
      <c r="E66" s="38"/>
    </row>
    <row r="67" customFormat="false" ht="12.8" hidden="false" customHeight="false" outlineLevel="0" collapsed="false">
      <c r="A67" s="2"/>
      <c r="B67" s="38"/>
      <c r="C67" s="38"/>
      <c r="D67" s="38"/>
      <c r="E67" s="38"/>
    </row>
    <row r="68" customFormat="false" ht="12.8" hidden="false" customHeight="false" outlineLevel="0" collapsed="false">
      <c r="A68" s="38"/>
      <c r="B68" s="38"/>
      <c r="C68" s="38"/>
      <c r="D68" s="38"/>
      <c r="E68" s="38"/>
    </row>
    <row r="69" customFormat="false" ht="12.8" hidden="false" customHeight="false" outlineLevel="0" collapsed="false">
      <c r="A69" s="38"/>
      <c r="B69" s="38"/>
      <c r="C69" s="38"/>
      <c r="D69" s="38"/>
      <c r="E69" s="38"/>
    </row>
    <row r="70" customFormat="false" ht="12.8" hidden="false" customHeight="false" outlineLevel="0" collapsed="false">
      <c r="A70" s="38"/>
      <c r="B70" s="38"/>
      <c r="C70" s="38"/>
      <c r="D70" s="38"/>
      <c r="E70" s="38"/>
    </row>
    <row r="71" customFormat="false" ht="12.8" hidden="false" customHeight="false" outlineLevel="0" collapsed="false">
      <c r="A71" s="60"/>
      <c r="B71" s="38"/>
      <c r="C71" s="38"/>
      <c r="D71" s="38"/>
      <c r="E71" s="38"/>
    </row>
    <row r="72" customFormat="false" ht="12.8" hidden="false" customHeight="false" outlineLevel="0" collapsed="false">
      <c r="A72" s="38"/>
      <c r="B72" s="38"/>
      <c r="C72" s="38"/>
      <c r="D72" s="38"/>
      <c r="E72" s="38"/>
    </row>
    <row r="73" customFormat="false" ht="12.8" hidden="false" customHeight="false" outlineLevel="0" collapsed="false">
      <c r="A73" s="38"/>
      <c r="B73" s="38"/>
      <c r="C73" s="38"/>
      <c r="D73" s="38"/>
      <c r="E73" s="38"/>
    </row>
    <row r="74" customFormat="false" ht="13.8" hidden="false" customHeight="false" outlineLevel="0" collapsed="false">
      <c r="A74" s="16"/>
      <c r="B74" s="38"/>
      <c r="C74" s="38"/>
      <c r="D74" s="16"/>
      <c r="E74" s="38"/>
    </row>
    <row r="75" customFormat="false" ht="13.8" hidden="false" customHeight="false" outlineLevel="0" collapsed="false">
      <c r="A75" s="16"/>
      <c r="B75" s="38"/>
      <c r="C75" s="38"/>
      <c r="D75" s="38"/>
      <c r="E75" s="38"/>
    </row>
    <row r="76" customFormat="false" ht="13.8" hidden="false" customHeight="false" outlineLevel="0" collapsed="false">
      <c r="A76" s="16"/>
      <c r="B76" s="38"/>
      <c r="C76" s="38"/>
      <c r="D76" s="38"/>
      <c r="E76" s="38"/>
    </row>
    <row r="77" customFormat="false" ht="12.75" hidden="false" customHeight="false" outlineLevel="0" collapsed="false">
      <c r="A77" s="2"/>
      <c r="B77" s="38"/>
      <c r="C77" s="38"/>
      <c r="D77" s="38"/>
      <c r="E77" s="38"/>
    </row>
    <row r="78" customFormat="false" ht="12.75" hidden="false" customHeight="false" outlineLevel="0" collapsed="false">
      <c r="A78" s="2"/>
      <c r="B78" s="38"/>
      <c r="C78" s="38"/>
      <c r="D78" s="38"/>
      <c r="E78" s="38"/>
    </row>
    <row r="79" customFormat="false" ht="13.8" hidden="false" customHeight="false" outlineLevel="0" collapsed="false">
      <c r="A79" s="16"/>
      <c r="B79" s="38"/>
      <c r="C79" s="38"/>
      <c r="D79" s="38"/>
      <c r="E79" s="38"/>
    </row>
    <row r="80" customFormat="false" ht="13.8" hidden="false" customHeight="false" outlineLevel="0" collapsed="false">
      <c r="A80" s="16"/>
      <c r="B80" s="38"/>
      <c r="C80" s="38"/>
      <c r="D80" s="38"/>
      <c r="E80" s="38"/>
    </row>
    <row r="81" customFormat="false" ht="12.8" hidden="false" customHeight="false" outlineLevel="0" collapsed="false">
      <c r="A81" s="2"/>
      <c r="B81" s="38"/>
      <c r="C81" s="38"/>
      <c r="D81" s="38"/>
      <c r="E81" s="38"/>
    </row>
    <row r="82" customFormat="false" ht="12.8" hidden="false" customHeight="false" outlineLevel="0" collapsed="false">
      <c r="A82" s="38"/>
      <c r="B82" s="38"/>
      <c r="C82" s="38"/>
      <c r="D82" s="38"/>
      <c r="E82" s="38"/>
    </row>
    <row r="83" customFormat="false" ht="13.8" hidden="false" customHeight="false" outlineLevel="0" collapsed="false">
      <c r="A83" s="16"/>
      <c r="B83" s="38"/>
      <c r="C83" s="38"/>
      <c r="D83" s="38"/>
      <c r="E83" s="38"/>
    </row>
    <row r="84" customFormat="false" ht="13.8" hidden="false" customHeight="false" outlineLevel="0" collapsed="false">
      <c r="A84" s="16"/>
      <c r="B84" s="38"/>
      <c r="C84" s="38"/>
      <c r="D84" s="38"/>
      <c r="E84" s="38"/>
    </row>
    <row r="85" customFormat="false" ht="13.8" hidden="false" customHeight="false" outlineLevel="0" collapsed="false">
      <c r="A85" s="16"/>
      <c r="B85" s="38"/>
      <c r="C85" s="38"/>
      <c r="D85" s="38"/>
      <c r="E85" s="38"/>
    </row>
    <row r="86" customFormat="false" ht="12.8" hidden="false" customHeight="false" outlineLevel="0" collapsed="false">
      <c r="A86" s="38"/>
      <c r="B86" s="38"/>
      <c r="C86" s="38"/>
      <c r="D86" s="38"/>
      <c r="E86" s="38"/>
    </row>
    <row r="87" customFormat="false" ht="13.8" hidden="false" customHeight="false" outlineLevel="0" collapsed="false">
      <c r="A87" s="16"/>
      <c r="B87" s="38"/>
      <c r="C87" s="38"/>
      <c r="D87" s="38"/>
      <c r="E87" s="38"/>
    </row>
    <row r="88" customFormat="false" ht="13.8" hidden="false" customHeight="false" outlineLevel="0" collapsed="false">
      <c r="A88" s="16"/>
      <c r="B88" s="38"/>
      <c r="C88" s="38"/>
      <c r="D88" s="38"/>
      <c r="E88" s="38"/>
    </row>
    <row r="89" customFormat="false" ht="13.8" hidden="false" customHeight="false" outlineLevel="0" collapsed="false">
      <c r="A89" s="16"/>
      <c r="B89" s="38"/>
      <c r="C89" s="38"/>
      <c r="D89" s="38"/>
      <c r="E89" s="38"/>
    </row>
    <row r="90" customFormat="false" ht="12.8" hidden="false" customHeight="false" outlineLevel="0" collapsed="false">
      <c r="A90" s="38"/>
      <c r="B90" s="38"/>
      <c r="C90" s="38"/>
      <c r="D90" s="38"/>
      <c r="E90" s="38"/>
    </row>
    <row r="91" customFormat="false" ht="13.8" hidden="false" customHeight="false" outlineLevel="0" collapsed="false">
      <c r="A91" s="16"/>
      <c r="B91" s="38"/>
      <c r="C91" s="38"/>
      <c r="D91" s="38"/>
      <c r="E91" s="38"/>
    </row>
    <row r="92" customFormat="false" ht="12.8" hidden="false" customHeight="false" outlineLevel="0" collapsed="false">
      <c r="A92" s="5"/>
      <c r="B92" s="38"/>
      <c r="C92" s="38"/>
      <c r="D92" s="38"/>
      <c r="E92" s="38"/>
    </row>
    <row r="93" customFormat="false" ht="12.8" hidden="false" customHeight="false" outlineLevel="0" collapsed="false">
      <c r="A93" s="38"/>
      <c r="B93" s="38"/>
      <c r="C93" s="38"/>
      <c r="D93" s="38"/>
      <c r="E93" s="38"/>
    </row>
    <row r="94" customFormat="false" ht="13.8" hidden="false" customHeight="false" outlineLevel="0" collapsed="false">
      <c r="A94" s="16"/>
      <c r="B94" s="38"/>
      <c r="C94" s="38"/>
      <c r="D94" s="38"/>
      <c r="E94" s="38"/>
    </row>
    <row r="95" customFormat="false" ht="12.8" hidden="false" customHeight="false" outlineLevel="0" collapsed="false">
      <c r="A95" s="38"/>
      <c r="B95" s="38"/>
      <c r="C95" s="38"/>
      <c r="D95" s="38"/>
      <c r="E95" s="38"/>
    </row>
    <row r="96" customFormat="false" ht="12.8" hidden="false" customHeight="false" outlineLevel="0" collapsed="false">
      <c r="A96" s="38"/>
      <c r="B96" s="38"/>
      <c r="C96" s="38"/>
      <c r="D96" s="38"/>
      <c r="E96" s="38"/>
    </row>
    <row r="97" customFormat="false" ht="13.8" hidden="false" customHeight="false" outlineLevel="0" collapsed="false">
      <c r="A97" s="16"/>
      <c r="B97" s="38"/>
      <c r="C97" s="38"/>
      <c r="D97" s="38"/>
      <c r="E97" s="38"/>
    </row>
    <row r="98" customFormat="false" ht="12.8" hidden="false" customHeight="false" outlineLevel="0" collapsed="false">
      <c r="A98" s="2"/>
      <c r="B98" s="38"/>
      <c r="C98" s="38"/>
      <c r="D98" s="38"/>
      <c r="E98" s="38"/>
    </row>
    <row r="99" customFormat="false" ht="12.8" hidden="false" customHeight="false" outlineLevel="0" collapsed="false">
      <c r="A99" s="38"/>
      <c r="B99" s="38"/>
      <c r="C99" s="38"/>
      <c r="D99" s="38"/>
      <c r="E99" s="38"/>
    </row>
    <row r="100" customFormat="false" ht="13.8" hidden="false" customHeight="false" outlineLevel="0" collapsed="false">
      <c r="A100" s="16"/>
      <c r="B100" s="38"/>
      <c r="C100" s="38"/>
      <c r="D100" s="38"/>
      <c r="E100" s="38"/>
    </row>
    <row r="101" customFormat="false" ht="13.8" hidden="false" customHeight="false" outlineLevel="0" collapsed="false">
      <c r="A101" s="16"/>
      <c r="B101" s="38"/>
      <c r="C101" s="38"/>
      <c r="D101" s="38"/>
      <c r="E101" s="38"/>
    </row>
    <row r="102" customFormat="false" ht="12.8" hidden="false" customHeight="false" outlineLevel="0" collapsed="false">
      <c r="A102" s="38"/>
      <c r="B102" s="38"/>
      <c r="C102" s="38"/>
      <c r="D102" s="38"/>
      <c r="E102" s="38"/>
    </row>
    <row r="103" customFormat="false" ht="12.8" hidden="false" customHeight="false" outlineLevel="0" collapsed="false">
      <c r="A103" s="38"/>
      <c r="B103" s="38"/>
      <c r="C103" s="38"/>
      <c r="D103" s="38"/>
      <c r="E103" s="38"/>
    </row>
    <row r="104" customFormat="false" ht="13.8" hidden="false" customHeight="false" outlineLevel="0" collapsed="false">
      <c r="A104" s="16"/>
      <c r="B104" s="38"/>
      <c r="C104" s="38"/>
      <c r="D104" s="38"/>
      <c r="E104" s="38"/>
    </row>
    <row r="105" customFormat="false" ht="13.8" hidden="false" customHeight="false" outlineLevel="0" collapsed="false">
      <c r="A105" s="16"/>
      <c r="B105" s="38"/>
      <c r="C105" s="38"/>
      <c r="D105" s="38"/>
      <c r="E105" s="38"/>
    </row>
    <row r="106" customFormat="false" ht="13.8" hidden="false" customHeight="false" outlineLevel="0" collapsed="false">
      <c r="A106" s="16"/>
      <c r="B106" s="38"/>
      <c r="C106" s="38"/>
      <c r="D106" s="38"/>
      <c r="E106" s="38"/>
    </row>
    <row r="107" customFormat="false" ht="12.75" hidden="false" customHeight="false" outlineLevel="0" collapsed="false">
      <c r="A107" s="2"/>
      <c r="B107" s="38"/>
      <c r="C107" s="38"/>
      <c r="D107" s="38"/>
      <c r="E107" s="38"/>
    </row>
    <row r="108" customFormat="false" ht="13.8" hidden="false" customHeight="false" outlineLevel="0" collapsed="false">
      <c r="A108" s="16"/>
      <c r="B108" s="38"/>
      <c r="C108" s="38"/>
      <c r="D108" s="38"/>
      <c r="E108" s="38"/>
    </row>
    <row r="109" customFormat="false" ht="15" hidden="false" customHeight="false" outlineLevel="0" collapsed="false">
      <c r="A109" s="63"/>
      <c r="D109" s="38"/>
      <c r="E109" s="43"/>
    </row>
    <row r="110" customFormat="false" ht="13.8" hidden="false" customHeight="false" outlineLevel="0" collapsed="false">
      <c r="A110" s="16"/>
      <c r="D110" s="38"/>
    </row>
    <row r="111" customFormat="false" ht="12.75" hidden="false" customHeight="false" outlineLevel="0" collapsed="false">
      <c r="A111" s="2"/>
      <c r="D111" s="2"/>
      <c r="E111" s="94"/>
    </row>
    <row r="112" customFormat="false" ht="12.75" hidden="false" customHeight="false" outlineLevel="0" collapsed="false">
      <c r="A112" s="2"/>
      <c r="D112" s="2"/>
      <c r="E112" s="94"/>
    </row>
    <row r="113" customFormat="false" ht="13.8" hidden="false" customHeight="false" outlineLevel="0" collapsed="false">
      <c r="A113" s="16"/>
      <c r="D113" s="16"/>
    </row>
  </sheetData>
  <conditionalFormatting sqref="A42">
    <cfRule type="cellIs" priority="2" operator="equal" aboveAverage="0" equalAverage="0" bottom="0" percent="0" rank="0" text="" dxfId="23">
      <formula>1</formula>
    </cfRule>
  </conditionalFormatting>
  <conditionalFormatting sqref="A44">
    <cfRule type="cellIs" priority="3" operator="equal" aboveAverage="0" equalAverage="0" bottom="0" percent="0" rank="0" text="" dxfId="24">
      <formula>1</formula>
    </cfRule>
  </conditionalFormatting>
  <conditionalFormatting sqref="A47">
    <cfRule type="cellIs" priority="4" operator="equal" aboveAverage="0" equalAverage="0" bottom="0" percent="0" rank="0" text="" dxfId="25">
      <formula>1</formula>
    </cfRule>
  </conditionalFormatting>
  <conditionalFormatting sqref="D47">
    <cfRule type="cellIs" priority="5" operator="equal" aboveAverage="0" equalAverage="0" bottom="0" percent="0" rank="0" text="" dxfId="26">
      <formula>1</formula>
    </cfRule>
  </conditionalFormatting>
  <conditionalFormatting sqref="A48">
    <cfRule type="cellIs" priority="6" operator="equal" aboveAverage="0" equalAverage="0" bottom="0" percent="0" rank="0" text="" dxfId="27">
      <formula>1</formula>
    </cfRule>
  </conditionalFormatting>
  <conditionalFormatting sqref="A49">
    <cfRule type="cellIs" priority="7" operator="equal" aboveAverage="0" equalAverage="0" bottom="0" percent="0" rank="0" text="" dxfId="28">
      <formula>1</formula>
    </cfRule>
  </conditionalFormatting>
  <conditionalFormatting sqref="A52">
    <cfRule type="cellIs" priority="8" operator="equal" aboveAverage="0" equalAverage="0" bottom="0" percent="0" rank="0" text="" dxfId="29">
      <formula>1</formula>
    </cfRule>
  </conditionalFormatting>
  <conditionalFormatting sqref="A53">
    <cfRule type="cellIs" priority="9" operator="equal" aboveAverage="0" equalAverage="0" bottom="0" percent="0" rank="0" text="" dxfId="30">
      <formula>1</formula>
    </cfRule>
  </conditionalFormatting>
  <conditionalFormatting sqref="A56">
    <cfRule type="cellIs" priority="10" operator="equal" aboveAverage="0" equalAverage="0" bottom="0" percent="0" rank="0" text="" dxfId="31">
      <formula>1</formula>
    </cfRule>
  </conditionalFormatting>
  <conditionalFormatting sqref="A64">
    <cfRule type="cellIs" priority="11" operator="equal" aboveAverage="0" equalAverage="0" bottom="0" percent="0" rank="0" text="" dxfId="32">
      <formula>1</formula>
    </cfRule>
  </conditionalFormatting>
  <conditionalFormatting sqref="A65">
    <cfRule type="cellIs" priority="12" operator="equal" aboveAverage="0" equalAverage="0" bottom="0" percent="0" rank="0" text="" dxfId="33">
      <formula>1</formula>
    </cfRule>
  </conditionalFormatting>
  <conditionalFormatting sqref="A65">
    <cfRule type="cellIs" priority="13" operator="equal" aboveAverage="0" equalAverage="0" bottom="0" percent="0" rank="0" text="" dxfId="34">
      <formula>1</formula>
    </cfRule>
  </conditionalFormatting>
  <dataValidations count="1">
    <dataValidation allowBlank="true" errorStyle="stop" operator="equal" promptTitle="Заполните сначала договор" showDropDown="false" showErrorMessage="true" showInputMessage="true" sqref="A1:A1112" type="list">
      <formula1>Договора!$E$2:$E$401</formula1>
      <formula2>0</formula2>
    </dataValidation>
  </dataValidations>
  <printOptions headings="false" gridLines="true" gridLinesSet="true" horizontalCentered="false" verticalCentered="false"/>
  <pageMargins left="0.349305555555556" right="0.192361111111111" top="0.552083333333333" bottom="0" header="0.511811023622047" footer="0.511811023622047"/>
  <pageSetup paperSize="9" scale="100" fitToWidth="1" fitToHeight="0" pageOrder="overThenDown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true"/>
  </sheetPr>
  <dimension ref="B1:M1048576"/>
  <sheetViews>
    <sheetView showFormulas="false" showGridLines="true" showRowColHeaders="true" showZeros="true" rightToLeft="false" tabSelected="false" showOutlineSymbols="true" defaultGridColor="true" view="normal" topLeftCell="A6" colorId="64" zoomScale="100" zoomScaleNormal="100" zoomScalePageLayoutView="100" workbookViewId="0">
      <selection pane="topLeft" activeCell="D38" activeCellId="0" sqref="D38"/>
    </sheetView>
  </sheetViews>
  <sheetFormatPr defaultColWidth="8.84765625" defaultRowHeight="12.75" zeroHeight="false" outlineLevelRow="0" outlineLevelCol="0"/>
  <cols>
    <col collapsed="false" customWidth="true" hidden="false" outlineLevel="0" max="1" min="1" style="0" width="12.66"/>
    <col collapsed="false" customWidth="true" hidden="false" outlineLevel="0" max="4" min="4" style="0" width="32.33"/>
    <col collapsed="false" customWidth="true" hidden="false" outlineLevel="0" max="5" min="5" style="0" width="20.5"/>
    <col collapsed="false" customWidth="true" hidden="false" outlineLevel="0" max="7" min="7" style="0" width="16"/>
    <col collapsed="false" customWidth="true" hidden="false" outlineLevel="0" max="8" min="8" style="0" width="14.34"/>
    <col collapsed="false" customWidth="true" hidden="false" outlineLevel="0" max="12" min="12" style="0" width="20"/>
    <col collapsed="false" customWidth="true" hidden="false" outlineLevel="0" max="13" min="13" style="0" width="0.5"/>
  </cols>
  <sheetData>
    <row r="1" customFormat="false" ht="31.5" hidden="false" customHeight="true" outlineLevel="0" collapsed="false">
      <c r="B1" s="99" t="s">
        <v>677</v>
      </c>
      <c r="C1" s="99"/>
      <c r="D1" s="99"/>
      <c r="E1" s="99"/>
      <c r="F1" s="99"/>
      <c r="G1" s="99"/>
      <c r="H1" s="99"/>
      <c r="I1" s="99"/>
      <c r="J1" s="99"/>
      <c r="K1" s="99"/>
      <c r="L1" s="99"/>
      <c r="M1" s="99"/>
    </row>
    <row r="2" customFormat="false" ht="66.75" hidden="false" customHeight="true" outlineLevel="0" collapsed="false">
      <c r="B2" s="99"/>
      <c r="C2" s="99"/>
      <c r="D2" s="99"/>
      <c r="E2" s="99"/>
      <c r="F2" s="99"/>
      <c r="G2" s="99"/>
      <c r="H2" s="99"/>
      <c r="I2" s="99"/>
      <c r="J2" s="99"/>
      <c r="K2" s="99"/>
      <c r="L2" s="99"/>
      <c r="M2" s="99"/>
    </row>
    <row r="3" customFormat="false" ht="13.8" hidden="false" customHeight="false" outlineLevel="0" collapsed="false">
      <c r="B3" s="100"/>
      <c r="C3" s="101" t="s">
        <v>678</v>
      </c>
      <c r="D3" s="102" t="s">
        <v>17</v>
      </c>
      <c r="E3" s="103" t="s">
        <v>679</v>
      </c>
      <c r="F3" s="104" t="n">
        <f aca="false">LOOKUP($D$3,Журнал_заявок!A3:A1460,Журнал_заявок!H3:H1460)</f>
        <v>44972</v>
      </c>
      <c r="G3" s="104"/>
      <c r="H3" s="104"/>
      <c r="I3" s="104"/>
      <c r="J3" s="104"/>
      <c r="K3" s="100"/>
      <c r="L3" s="105"/>
      <c r="M3" s="105"/>
    </row>
    <row r="4" customFormat="false" ht="16.5" hidden="false" customHeight="true" outlineLevel="0" collapsed="false">
      <c r="B4" s="106"/>
      <c r="C4" s="106"/>
      <c r="D4" s="107" t="s">
        <v>680</v>
      </c>
      <c r="E4" s="108"/>
      <c r="F4" s="109"/>
      <c r="G4" s="109"/>
      <c r="H4" s="109"/>
      <c r="I4" s="109"/>
      <c r="J4" s="105"/>
      <c r="K4" s="105"/>
      <c r="L4" s="105"/>
      <c r="M4" s="105"/>
    </row>
    <row r="5" customFormat="false" ht="17.25" hidden="false" customHeight="true" outlineLevel="0" collapsed="false">
      <c r="B5" s="110" t="s">
        <v>681</v>
      </c>
      <c r="C5" s="110"/>
      <c r="D5" s="111" t="str">
        <f aca="false">LOOKUP($D$3,Журнал_заявок!$A$3:$A$8460,Журнал_заявок!D3:D8460)</f>
        <v>ООО Травы сухие</v>
      </c>
      <c r="E5" s="111"/>
      <c r="F5" s="111"/>
      <c r="G5" s="111"/>
      <c r="H5" s="111"/>
      <c r="I5" s="111"/>
      <c r="J5" s="111"/>
      <c r="K5" s="111"/>
      <c r="L5" s="111"/>
      <c r="M5" s="111"/>
    </row>
    <row r="6" customFormat="false" ht="16.5" hidden="false" customHeight="true" outlineLevel="0" collapsed="false">
      <c r="B6" s="112" t="s">
        <v>682</v>
      </c>
      <c r="C6" s="112"/>
      <c r="D6" s="113" t="str">
        <f aca="false">VLOOKUP(D5,Договора!E1:F499,2,0)</f>
        <v>какая улица</v>
      </c>
      <c r="E6" s="113"/>
      <c r="F6" s="113"/>
      <c r="G6" s="113"/>
      <c r="H6" s="113"/>
      <c r="I6" s="113"/>
      <c r="J6" s="113"/>
      <c r="K6" s="113"/>
      <c r="L6" s="113"/>
      <c r="M6" s="113"/>
    </row>
    <row r="7" customFormat="false" ht="15" hidden="false" customHeight="false" outlineLevel="0" collapsed="false">
      <c r="B7" s="105"/>
      <c r="C7" s="105"/>
      <c r="D7" s="105"/>
      <c r="E7" s="105"/>
      <c r="F7" s="105"/>
      <c r="G7" s="105"/>
      <c r="H7" s="105"/>
      <c r="I7" s="105"/>
      <c r="J7" s="105"/>
      <c r="K7" s="105"/>
      <c r="L7" s="105"/>
      <c r="M7" s="105"/>
    </row>
    <row r="8" customFormat="false" ht="15.75" hidden="false" customHeight="false" outlineLevel="0" collapsed="false">
      <c r="B8" s="114" t="s">
        <v>683</v>
      </c>
      <c r="C8" s="114"/>
      <c r="D8" s="114"/>
      <c r="E8" s="114"/>
      <c r="F8" s="115" t="str">
        <f aca="false">VLOOKUP(D5,Договора!E1:I500,5,0)</f>
        <v>нет</v>
      </c>
      <c r="G8" s="115"/>
      <c r="H8" s="115"/>
      <c r="I8" s="115"/>
      <c r="J8" s="115"/>
      <c r="K8" s="115"/>
      <c r="L8" s="115"/>
      <c r="M8" s="115"/>
    </row>
    <row r="9" customFormat="false" ht="15" hidden="false" customHeight="false" outlineLevel="0" collapsed="false">
      <c r="B9" s="105"/>
      <c r="C9" s="105"/>
      <c r="D9" s="105"/>
      <c r="E9" s="105"/>
      <c r="F9" s="105"/>
      <c r="G9" s="105"/>
      <c r="H9" s="105"/>
      <c r="I9" s="116" t="s">
        <v>684</v>
      </c>
      <c r="J9" s="105"/>
      <c r="K9" s="38"/>
      <c r="L9" s="105"/>
      <c r="M9" s="105"/>
    </row>
    <row r="10" customFormat="false" ht="8.25" hidden="false" customHeight="true" outlineLevel="0" collapsed="false">
      <c r="B10" s="117"/>
      <c r="C10" s="117"/>
      <c r="D10" s="117"/>
      <c r="E10" s="117"/>
      <c r="F10" s="117"/>
      <c r="G10" s="117"/>
      <c r="H10" s="117"/>
      <c r="I10" s="117"/>
      <c r="J10" s="117"/>
      <c r="K10" s="117"/>
      <c r="L10" s="117"/>
      <c r="M10" s="117"/>
    </row>
    <row r="11" customFormat="false" ht="30" hidden="false" customHeight="true" outlineLevel="0" collapsed="false">
      <c r="B11" s="118" t="s">
        <v>685</v>
      </c>
      <c r="C11" s="118"/>
      <c r="D11" s="118"/>
      <c r="E11" s="118"/>
      <c r="F11" s="118"/>
      <c r="G11" s="118"/>
      <c r="H11" s="118"/>
      <c r="I11" s="118"/>
      <c r="J11" s="118"/>
      <c r="K11" s="118"/>
      <c r="L11" s="118"/>
      <c r="M11" s="118"/>
    </row>
    <row r="12" customFormat="false" ht="14.25" hidden="false" customHeight="true" outlineLevel="0" collapsed="false">
      <c r="B12" s="119"/>
      <c r="C12" s="119"/>
      <c r="D12" s="119"/>
      <c r="E12" s="119"/>
      <c r="F12" s="120"/>
      <c r="G12" s="120"/>
      <c r="H12" s="120"/>
      <c r="I12" s="120"/>
      <c r="J12" s="119"/>
      <c r="K12" s="121"/>
      <c r="L12" s="38"/>
      <c r="M12" s="38"/>
    </row>
    <row r="13" customFormat="false" ht="39" hidden="false" customHeight="true" outlineLevel="0" collapsed="false">
      <c r="B13" s="122" t="str">
        <f aca="false">VLOOKUP($D$3,Журнал_образцов!$A2:$X4931,24)</f>
        <v>авто - f456ds Сухофрукты (ассортимент) 10т, авто - f456ds Шиповника плоды 10т</v>
      </c>
      <c r="C13" s="122"/>
      <c r="D13" s="122"/>
      <c r="E13" s="122"/>
      <c r="F13" s="122"/>
      <c r="G13" s="122"/>
      <c r="H13" s="122"/>
      <c r="I13" s="122"/>
      <c r="J13" s="122"/>
      <c r="K13" s="122"/>
      <c r="L13" s="122"/>
      <c r="M13" s="122"/>
    </row>
    <row r="14" customFormat="false" ht="11.25" hidden="false" customHeight="false" outlineLevel="0" collapsed="false">
      <c r="B14" s="123" t="s">
        <v>686</v>
      </c>
      <c r="C14" s="38"/>
      <c r="D14" s="38"/>
      <c r="E14" s="38"/>
      <c r="F14" s="38"/>
      <c r="G14" s="38"/>
      <c r="H14" s="38"/>
      <c r="I14" s="38"/>
      <c r="J14" s="38"/>
      <c r="K14" s="38"/>
      <c r="L14" s="38"/>
      <c r="M14" s="38"/>
    </row>
    <row r="15" customFormat="false" ht="8.25" hidden="false" customHeight="true" outlineLevel="0" collapsed="false">
      <c r="B15" s="38"/>
      <c r="C15" s="38"/>
      <c r="D15" s="38"/>
      <c r="E15" s="38"/>
      <c r="F15" s="38"/>
      <c r="G15" s="38"/>
      <c r="H15" s="38"/>
      <c r="I15" s="38"/>
      <c r="J15" s="38"/>
      <c r="K15" s="38"/>
      <c r="L15" s="38"/>
      <c r="M15" s="38"/>
    </row>
    <row r="16" customFormat="false" ht="60.75" hidden="false" customHeight="true" outlineLevel="0" collapsed="false">
      <c r="B16" s="124" t="s">
        <v>687</v>
      </c>
      <c r="C16" s="124"/>
      <c r="D16" s="124"/>
      <c r="E16" s="124"/>
      <c r="F16" s="124"/>
      <c r="G16" s="124"/>
      <c r="H16" s="124"/>
      <c r="I16" s="124"/>
      <c r="J16" s="124"/>
      <c r="K16" s="124"/>
      <c r="L16" s="124"/>
      <c r="M16" s="124"/>
    </row>
    <row r="17" customFormat="false" ht="7.5" hidden="false" customHeight="true" outlineLevel="0" collapsed="false">
      <c r="B17" s="38"/>
      <c r="C17" s="38"/>
      <c r="D17" s="38"/>
      <c r="E17" s="38"/>
      <c r="F17" s="38"/>
      <c r="G17" s="38"/>
      <c r="H17" s="38"/>
      <c r="I17" s="38"/>
      <c r="J17" s="38"/>
      <c r="K17" s="38"/>
      <c r="L17" s="38"/>
      <c r="M17" s="38"/>
    </row>
    <row r="18" customFormat="false" ht="15.75" hidden="false" customHeight="false" outlineLevel="0" collapsed="false">
      <c r="B18" s="125" t="s">
        <v>688</v>
      </c>
      <c r="C18" s="38"/>
      <c r="D18" s="38"/>
      <c r="E18" s="126" t="str">
        <f aca="false">LOOKUP(LOOKUP($D$3,Журнал_заявок!A3:A1460,Журнал_заявок!G3:G1460),справочник!A2:A1301,справочник!C2:C1001)</f>
        <v>1 (один)</v>
      </c>
      <c r="F18" s="126"/>
      <c r="G18" s="126"/>
      <c r="H18" s="46" t="s">
        <v>689</v>
      </c>
      <c r="I18" s="38"/>
      <c r="J18" s="38"/>
      <c r="K18" s="38"/>
      <c r="L18" s="38"/>
      <c r="M18" s="38"/>
    </row>
    <row r="20" customFormat="false" ht="33" hidden="false" customHeight="true" outlineLevel="0" collapsed="false">
      <c r="B20" s="127" t="s">
        <v>690</v>
      </c>
      <c r="C20" s="127"/>
      <c r="D20" s="127"/>
      <c r="E20" s="127"/>
      <c r="F20" s="127"/>
      <c r="G20" s="127"/>
      <c r="H20" s="127"/>
      <c r="I20" s="127"/>
      <c r="J20" s="127"/>
      <c r="K20" s="127"/>
      <c r="L20" s="127"/>
      <c r="M20" s="127"/>
    </row>
    <row r="21" customFormat="false" ht="26.25" hidden="false" customHeight="true" outlineLevel="0" collapsed="false">
      <c r="B21" s="128" t="s">
        <v>691</v>
      </c>
      <c r="C21" s="128"/>
      <c r="D21" s="128"/>
      <c r="E21" s="128"/>
      <c r="F21" s="128"/>
      <c r="G21" s="128"/>
      <c r="H21" s="128"/>
      <c r="I21" s="128"/>
      <c r="J21" s="128"/>
      <c r="K21" s="128"/>
      <c r="L21" s="128"/>
      <c r="M21" s="128"/>
    </row>
    <row r="23" customFormat="false" ht="15.75" hidden="false" customHeight="false" outlineLevel="0" collapsed="false">
      <c r="B23" s="129" t="s">
        <v>692</v>
      </c>
      <c r="C23" s="38"/>
      <c r="D23" s="38"/>
      <c r="E23" s="130"/>
      <c r="F23" s="131"/>
      <c r="G23" s="131"/>
      <c r="H23" s="132"/>
      <c r="I23" s="133" t="str">
        <f aca="false">F8</f>
        <v>нет</v>
      </c>
      <c r="J23" s="133"/>
      <c r="K23" s="133"/>
      <c r="L23" s="133"/>
      <c r="M23" s="38"/>
    </row>
    <row r="24" customFormat="false" ht="11.25" hidden="false" customHeight="false" outlineLevel="0" collapsed="false">
      <c r="B24" s="38"/>
      <c r="C24" s="38"/>
      <c r="D24" s="38"/>
      <c r="E24" s="38"/>
      <c r="F24" s="38"/>
      <c r="G24" s="134" t="s">
        <v>693</v>
      </c>
      <c r="H24" s="38"/>
      <c r="I24" s="38"/>
      <c r="J24" s="134" t="s">
        <v>694</v>
      </c>
      <c r="K24" s="38"/>
      <c r="L24" s="38"/>
      <c r="M24" s="38"/>
    </row>
    <row r="26" customFormat="false" ht="11.25" hidden="false" customHeight="false" outlineLevel="0" collapsed="false">
      <c r="B26" s="38"/>
      <c r="C26" s="38"/>
      <c r="D26" s="38"/>
      <c r="E26" s="38"/>
      <c r="F26" s="38"/>
      <c r="G26" s="12" t="s">
        <v>695</v>
      </c>
      <c r="H26" s="38"/>
      <c r="I26" s="38"/>
      <c r="J26" s="38"/>
      <c r="K26" s="38"/>
      <c r="L26" s="38"/>
      <c r="M26" s="38"/>
    </row>
    <row r="27" customFormat="false" ht="30" hidden="false" customHeight="true" outlineLevel="0" collapsed="false">
      <c r="B27" s="135" t="s">
        <v>696</v>
      </c>
      <c r="C27" s="135"/>
      <c r="D27" s="135"/>
      <c r="E27" s="135"/>
      <c r="F27" s="131"/>
      <c r="G27" s="131"/>
      <c r="H27" s="131"/>
      <c r="I27" s="136" t="str">
        <f aca="false">LOOKUP($D$3,Журнал_заявок!$A$3:$A$8460,Журнал_заявок!F3:F8460)</f>
        <v>руководитель</v>
      </c>
      <c r="J27" s="136"/>
      <c r="K27" s="136"/>
      <c r="L27" s="136"/>
      <c r="M27" s="38"/>
    </row>
    <row r="28" customFormat="false" ht="11.25" hidden="false" customHeight="false" outlineLevel="0" collapsed="false">
      <c r="B28" s="38"/>
      <c r="C28" s="38"/>
      <c r="D28" s="38"/>
      <c r="E28" s="38"/>
      <c r="F28" s="38"/>
      <c r="G28" s="12" t="s">
        <v>695</v>
      </c>
      <c r="H28" s="38"/>
      <c r="I28" s="38"/>
      <c r="J28" s="38"/>
      <c r="K28" s="38"/>
      <c r="L28" s="38"/>
      <c r="M28" s="38"/>
    </row>
    <row r="1048576" customFormat="false" ht="12.8" hidden="false" customHeight="false" outlineLevel="0" collapsed="false"/>
  </sheetData>
  <mergeCells count="17">
    <mergeCell ref="B1:M2"/>
    <mergeCell ref="F3:J3"/>
    <mergeCell ref="B5:C5"/>
    <mergeCell ref="D5:M5"/>
    <mergeCell ref="B6:C6"/>
    <mergeCell ref="D6:M6"/>
    <mergeCell ref="F8:M8"/>
    <mergeCell ref="B10:M10"/>
    <mergeCell ref="B11:M11"/>
    <mergeCell ref="B13:M13"/>
    <mergeCell ref="B16:M16"/>
    <mergeCell ref="E18:G18"/>
    <mergeCell ref="B20:M20"/>
    <mergeCell ref="B21:M21"/>
    <mergeCell ref="I23:L23"/>
    <mergeCell ref="B27:E27"/>
    <mergeCell ref="I27:L27"/>
  </mergeCells>
  <dataValidations count="1">
    <dataValidation allowBlank="true" errorStyle="stop" operator="equal" showDropDown="false" showErrorMessage="true" showInputMessage="false" sqref="D3" type="list">
      <formula1>Журнал_заявок!$A3:A3</formula1>
      <formula2>0</formula2>
    </dataValidation>
  </dataValidations>
  <printOptions headings="false" gridLines="true" gridLinesSet="true" horizontalCentered="false" verticalCentered="false"/>
  <pageMargins left="0.349305555555556" right="0.192361111111111" top="0.552083333333333" bottom="0" header="0.511811023622047" footer="0.511811023622047"/>
  <pageSetup paperSize="9" scale="100" fitToWidth="1" fitToHeight="0" pageOrder="overThenDown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true"/>
  </sheetPr>
  <dimension ref="A1:Q11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G1" activeCellId="0" sqref="G1"/>
    </sheetView>
  </sheetViews>
  <sheetFormatPr defaultColWidth="8.84765625" defaultRowHeight="12.75" zeroHeight="false" outlineLevelRow="0" outlineLevelCol="0"/>
  <cols>
    <col collapsed="false" customWidth="true" hidden="false" outlineLevel="0" max="6" min="6" style="0" width="22.66"/>
    <col collapsed="false" customWidth="true" hidden="false" outlineLevel="0" max="10" min="10" style="0" width="21.66"/>
    <col collapsed="false" customWidth="true" hidden="false" outlineLevel="0" max="11" min="11" style="0" width="30.5"/>
    <col collapsed="false" customWidth="true" hidden="false" outlineLevel="0" max="12" min="12" style="0" width="12.34"/>
  </cols>
  <sheetData>
    <row r="1" customFormat="false" ht="12.75" hidden="false" customHeight="false" outlineLevel="0" collapsed="false">
      <c r="A1" s="38" t="s">
        <v>697</v>
      </c>
      <c r="B1" s="38"/>
      <c r="C1" s="38"/>
      <c r="F1" s="0" t="s">
        <v>698</v>
      </c>
      <c r="H1" s="0" t="s">
        <v>699</v>
      </c>
      <c r="J1" s="0" t="s">
        <v>700</v>
      </c>
      <c r="K1" s="0" t="s">
        <v>701</v>
      </c>
      <c r="L1" s="0" t="s">
        <v>702</v>
      </c>
      <c r="M1" s="0" t="s">
        <v>12</v>
      </c>
      <c r="N1" s="36" t="s">
        <v>623</v>
      </c>
      <c r="O1" s="36" t="s">
        <v>624</v>
      </c>
      <c r="P1" s="36" t="s">
        <v>625</v>
      </c>
      <c r="Q1" s="36" t="s">
        <v>626</v>
      </c>
    </row>
    <row r="2" customFormat="false" ht="12.8" hidden="false" customHeight="false" outlineLevel="0" collapsed="false">
      <c r="A2" s="38" t="n">
        <v>1</v>
      </c>
      <c r="B2" s="38" t="s">
        <v>703</v>
      </c>
      <c r="C2" s="38" t="str">
        <f aca="false">CONCATENATE(A2," (",B2,")")</f>
        <v>1 (один)</v>
      </c>
      <c r="F2" s="0" t="s">
        <v>19</v>
      </c>
      <c r="H2" s="0" t="s">
        <v>634</v>
      </c>
      <c r="J2" s="0" t="s">
        <v>704</v>
      </c>
      <c r="K2" s="0" t="s">
        <v>705</v>
      </c>
      <c r="L2" s="0" t="s">
        <v>706</v>
      </c>
      <c r="M2" s="0" t="s">
        <v>656</v>
      </c>
      <c r="N2" s="0" t="n">
        <v>1</v>
      </c>
    </row>
    <row r="3" customFormat="false" ht="12.8" hidden="false" customHeight="false" outlineLevel="0" collapsed="false">
      <c r="A3" s="38" t="n">
        <v>2</v>
      </c>
      <c r="B3" s="38" t="s">
        <v>707</v>
      </c>
      <c r="C3" s="38" t="str">
        <f aca="false">CONCATENATE(A3," (",B3,")")</f>
        <v>2 (два)</v>
      </c>
      <c r="F3" s="0" t="s">
        <v>708</v>
      </c>
      <c r="H3" s="0" t="s">
        <v>641</v>
      </c>
      <c r="J3" s="0" t="s">
        <v>709</v>
      </c>
      <c r="K3" s="0" t="s">
        <v>710</v>
      </c>
      <c r="L3" s="0" t="s">
        <v>711</v>
      </c>
      <c r="M3" s="0" t="s">
        <v>651</v>
      </c>
      <c r="N3" s="0" t="n">
        <v>1</v>
      </c>
    </row>
    <row r="4" customFormat="false" ht="12.8" hidden="false" customHeight="false" outlineLevel="0" collapsed="false">
      <c r="A4" s="38" t="n">
        <v>3</v>
      </c>
      <c r="B4" s="38" t="s">
        <v>712</v>
      </c>
      <c r="C4" s="38" t="str">
        <f aca="false">CONCATENATE(A4," (",B4,")")</f>
        <v>3 (три)</v>
      </c>
      <c r="H4" s="0" t="s">
        <v>713</v>
      </c>
      <c r="J4" s="0" t="s">
        <v>709</v>
      </c>
      <c r="K4" s="0" t="s">
        <v>714</v>
      </c>
      <c r="L4" s="0" t="s">
        <v>711</v>
      </c>
      <c r="M4" s="0" t="s">
        <v>715</v>
      </c>
      <c r="N4" s="0" t="n">
        <v>1</v>
      </c>
    </row>
    <row r="5" customFormat="false" ht="12.8" hidden="false" customHeight="false" outlineLevel="0" collapsed="false">
      <c r="A5" s="38" t="n">
        <v>4</v>
      </c>
      <c r="B5" s="38" t="s">
        <v>716</v>
      </c>
      <c r="C5" s="38" t="str">
        <f aca="false">CONCATENATE(A5," (",B5,")")</f>
        <v>4 (четыре)</v>
      </c>
      <c r="H5" s="0" t="s">
        <v>717</v>
      </c>
      <c r="J5" s="0" t="s">
        <v>718</v>
      </c>
      <c r="K5" s="0" t="s">
        <v>719</v>
      </c>
      <c r="L5" s="0" t="s">
        <v>720</v>
      </c>
      <c r="M5" s="0" t="s">
        <v>651</v>
      </c>
      <c r="N5" s="0" t="n">
        <v>1</v>
      </c>
    </row>
    <row r="6" customFormat="false" ht="12.8" hidden="false" customHeight="false" outlineLevel="0" collapsed="false">
      <c r="A6" s="38" t="n">
        <v>5</v>
      </c>
      <c r="B6" s="38" t="s">
        <v>721</v>
      </c>
      <c r="C6" s="38" t="str">
        <f aca="false">CONCATENATE(A6," (",B6,")")</f>
        <v>5 (пять)</v>
      </c>
      <c r="H6" s="0" t="s">
        <v>722</v>
      </c>
      <c r="J6" s="0" t="s">
        <v>718</v>
      </c>
      <c r="K6" s="0" t="s">
        <v>723</v>
      </c>
      <c r="L6" s="0" t="s">
        <v>720</v>
      </c>
      <c r="M6" s="0" t="s">
        <v>651</v>
      </c>
      <c r="N6" s="0" t="n">
        <v>1</v>
      </c>
    </row>
    <row r="7" customFormat="false" ht="12.8" hidden="false" customHeight="false" outlineLevel="0" collapsed="false">
      <c r="A7" s="38" t="n">
        <v>6</v>
      </c>
      <c r="B7" s="38" t="s">
        <v>724</v>
      </c>
      <c r="C7" s="38" t="str">
        <f aca="false">CONCATENATE(A7," (",B7,")")</f>
        <v>6 (шесть)</v>
      </c>
      <c r="J7" s="0" t="s">
        <v>725</v>
      </c>
      <c r="K7" s="0" t="s">
        <v>726</v>
      </c>
      <c r="L7" s="0" t="s">
        <v>706</v>
      </c>
      <c r="M7" s="0" t="s">
        <v>649</v>
      </c>
      <c r="N7" s="0" t="n">
        <v>1</v>
      </c>
      <c r="O7" s="0" t="n">
        <v>1</v>
      </c>
    </row>
    <row r="8" customFormat="false" ht="12.8" hidden="false" customHeight="false" outlineLevel="0" collapsed="false">
      <c r="A8" s="38" t="n">
        <v>7</v>
      </c>
      <c r="B8" s="38" t="s">
        <v>727</v>
      </c>
      <c r="C8" s="38" t="str">
        <f aca="false">CONCATENATE(A8," (",B8,")")</f>
        <v>7 (семь)</v>
      </c>
      <c r="J8" s="0" t="s">
        <v>725</v>
      </c>
      <c r="K8" s="0" t="s">
        <v>728</v>
      </c>
      <c r="L8" s="0" t="s">
        <v>706</v>
      </c>
      <c r="M8" s="0" t="s">
        <v>649</v>
      </c>
      <c r="N8" s="0" t="n">
        <v>1</v>
      </c>
      <c r="O8" s="0" t="n">
        <v>1</v>
      </c>
    </row>
    <row r="9" customFormat="false" ht="12.8" hidden="false" customHeight="false" outlineLevel="0" collapsed="false">
      <c r="A9" s="38" t="n">
        <v>8</v>
      </c>
      <c r="B9" s="38" t="s">
        <v>729</v>
      </c>
      <c r="C9" s="38" t="str">
        <f aca="false">CONCATENATE(A9," (",B9,")")</f>
        <v>8 (восемь)</v>
      </c>
      <c r="F9" s="2"/>
      <c r="J9" s="0" t="s">
        <v>704</v>
      </c>
      <c r="K9" s="0" t="s">
        <v>730</v>
      </c>
      <c r="L9" s="0" t="s">
        <v>706</v>
      </c>
      <c r="M9" s="0" t="s">
        <v>649</v>
      </c>
      <c r="N9" s="0" t="n">
        <v>1</v>
      </c>
    </row>
    <row r="10" customFormat="false" ht="12.8" hidden="false" customHeight="false" outlineLevel="0" collapsed="false">
      <c r="A10" s="38" t="n">
        <v>9</v>
      </c>
      <c r="B10" s="38" t="s">
        <v>731</v>
      </c>
      <c r="C10" s="38" t="str">
        <f aca="false">CONCATENATE(A10," (",B10,")")</f>
        <v>9 (девять)</v>
      </c>
      <c r="J10" s="0" t="s">
        <v>732</v>
      </c>
      <c r="K10" s="0" t="s">
        <v>733</v>
      </c>
      <c r="L10" s="0" t="s">
        <v>734</v>
      </c>
      <c r="M10" s="0" t="s">
        <v>715</v>
      </c>
      <c r="O10" s="0" t="n">
        <v>1</v>
      </c>
    </row>
    <row r="11" customFormat="false" ht="12.8" hidden="false" customHeight="false" outlineLevel="0" collapsed="false">
      <c r="A11" s="38" t="n">
        <v>10</v>
      </c>
      <c r="B11" s="38" t="s">
        <v>735</v>
      </c>
      <c r="C11" s="38" t="str">
        <f aca="false">CONCATENATE(A11," (",B11,")")</f>
        <v>10 (десять)</v>
      </c>
      <c r="F11" s="0" t="s">
        <v>21</v>
      </c>
      <c r="J11" s="0" t="s">
        <v>736</v>
      </c>
      <c r="K11" s="0" t="s">
        <v>737</v>
      </c>
      <c r="L11" s="0" t="s">
        <v>706</v>
      </c>
      <c r="M11" s="0" t="s">
        <v>649</v>
      </c>
      <c r="N11" s="0" t="n">
        <v>1</v>
      </c>
      <c r="O11" s="0" t="n">
        <v>1</v>
      </c>
    </row>
    <row r="12" customFormat="false" ht="11.25" hidden="false" customHeight="false" outlineLevel="0" collapsed="false">
      <c r="A12" s="38" t="n">
        <v>11</v>
      </c>
      <c r="B12" s="38" t="s">
        <v>738</v>
      </c>
      <c r="C12" s="38" t="str">
        <f aca="false">CONCATENATE(A12," (",B12,")")</f>
        <v>11 (одиннадцать)</v>
      </c>
      <c r="J12" s="0" t="s">
        <v>739</v>
      </c>
      <c r="K12" s="0" t="s">
        <v>740</v>
      </c>
      <c r="L12" s="0" t="s">
        <v>706</v>
      </c>
      <c r="M12" s="0" t="s">
        <v>649</v>
      </c>
      <c r="N12" s="0" t="n">
        <v>1</v>
      </c>
      <c r="O12" s="0" t="n">
        <v>1</v>
      </c>
    </row>
    <row r="13" customFormat="false" ht="11.25" hidden="false" customHeight="false" outlineLevel="0" collapsed="false">
      <c r="A13" s="38" t="n">
        <v>12</v>
      </c>
      <c r="B13" s="38" t="s">
        <v>741</v>
      </c>
      <c r="C13" s="38" t="str">
        <f aca="false">CONCATENATE(A13," (",B13,")")</f>
        <v>12 (двенадцать)</v>
      </c>
      <c r="J13" s="0" t="s">
        <v>704</v>
      </c>
      <c r="K13" s="0" t="s">
        <v>742</v>
      </c>
      <c r="L13" s="0" t="s">
        <v>706</v>
      </c>
      <c r="M13" s="0" t="s">
        <v>655</v>
      </c>
      <c r="N13" s="0" t="n">
        <v>1</v>
      </c>
      <c r="O13" s="0" t="n">
        <v>1</v>
      </c>
    </row>
    <row r="14" customFormat="false" ht="11.25" hidden="false" customHeight="false" outlineLevel="0" collapsed="false">
      <c r="A14" s="38" t="n">
        <v>13</v>
      </c>
      <c r="B14" s="38" t="s">
        <v>743</v>
      </c>
      <c r="C14" s="38" t="str">
        <f aca="false">CONCATENATE(A14," (",B14,")")</f>
        <v>13 (тринадцать)</v>
      </c>
      <c r="J14" s="0" t="s">
        <v>744</v>
      </c>
      <c r="K14" s="0" t="s">
        <v>745</v>
      </c>
      <c r="L14" s="0" t="s">
        <v>706</v>
      </c>
      <c r="M14" s="0" t="s">
        <v>650</v>
      </c>
      <c r="N14" s="0" t="n">
        <v>1</v>
      </c>
      <c r="O14" s="0" t="n">
        <v>1</v>
      </c>
    </row>
    <row r="15" customFormat="false" ht="11.25" hidden="false" customHeight="false" outlineLevel="0" collapsed="false">
      <c r="A15" s="38" t="n">
        <v>14</v>
      </c>
      <c r="B15" s="38" t="s">
        <v>746</v>
      </c>
      <c r="C15" s="38" t="str">
        <f aca="false">CONCATENATE(A15," (",B15,")")</f>
        <v>14 (четырнадцать)</v>
      </c>
      <c r="J15" s="0" t="s">
        <v>739</v>
      </c>
      <c r="K15" s="0" t="s">
        <v>747</v>
      </c>
      <c r="L15" s="0" t="s">
        <v>706</v>
      </c>
      <c r="M15" s="0" t="s">
        <v>645</v>
      </c>
      <c r="N15" s="0" t="n">
        <v>1</v>
      </c>
      <c r="O15" s="0" t="n">
        <v>1</v>
      </c>
    </row>
    <row r="16" customFormat="false" ht="11.25" hidden="false" customHeight="false" outlineLevel="0" collapsed="false">
      <c r="A16" s="38" t="n">
        <v>15</v>
      </c>
      <c r="B16" s="38" t="s">
        <v>748</v>
      </c>
      <c r="C16" s="38" t="str">
        <f aca="false">CONCATENATE(A16," (",B16,")")</f>
        <v>15 (пятнадцать)</v>
      </c>
      <c r="J16" s="0" t="s">
        <v>704</v>
      </c>
      <c r="K16" s="0" t="s">
        <v>749</v>
      </c>
      <c r="L16" s="0" t="s">
        <v>706</v>
      </c>
      <c r="M16" s="0" t="s">
        <v>750</v>
      </c>
      <c r="N16" s="0" t="n">
        <v>1</v>
      </c>
      <c r="O16" s="0" t="n">
        <v>1</v>
      </c>
    </row>
    <row r="17" customFormat="false" ht="11.25" hidden="false" customHeight="false" outlineLevel="0" collapsed="false">
      <c r="A17" s="38" t="n">
        <v>16</v>
      </c>
      <c r="B17" s="38" t="s">
        <v>751</v>
      </c>
      <c r="C17" s="38" t="str">
        <f aca="false">CONCATENATE(A17," (",B17,")")</f>
        <v>16 (шестнадцать)</v>
      </c>
      <c r="J17" s="0" t="s">
        <v>752</v>
      </c>
      <c r="K17" s="0" t="s">
        <v>753</v>
      </c>
      <c r="L17" s="0" t="s">
        <v>720</v>
      </c>
      <c r="M17" s="0" t="s">
        <v>651</v>
      </c>
      <c r="N17" s="0" t="n">
        <v>1</v>
      </c>
    </row>
    <row r="18" customFormat="false" ht="11.25" hidden="false" customHeight="false" outlineLevel="0" collapsed="false">
      <c r="A18" s="38" t="n">
        <v>17</v>
      </c>
      <c r="B18" s="38" t="s">
        <v>754</v>
      </c>
      <c r="C18" s="38" t="str">
        <f aca="false">CONCATENATE(A18," (",B18,")")</f>
        <v>17 (семнадцать)</v>
      </c>
      <c r="J18" s="0" t="s">
        <v>752</v>
      </c>
      <c r="K18" s="0" t="s">
        <v>753</v>
      </c>
      <c r="L18" s="0" t="s">
        <v>711</v>
      </c>
      <c r="M18" s="0" t="s">
        <v>651</v>
      </c>
      <c r="N18" s="0" t="n">
        <v>1</v>
      </c>
    </row>
    <row r="19" customFormat="false" ht="11.25" hidden="false" customHeight="false" outlineLevel="0" collapsed="false">
      <c r="A19" s="38" t="n">
        <v>18</v>
      </c>
      <c r="B19" s="38" t="s">
        <v>755</v>
      </c>
      <c r="C19" s="38" t="str">
        <f aca="false">CONCATENATE(A19," (",B19,")")</f>
        <v>18 (восемнадцать)</v>
      </c>
      <c r="J19" s="0" t="s">
        <v>752</v>
      </c>
      <c r="K19" s="0" t="s">
        <v>756</v>
      </c>
      <c r="L19" s="0" t="s">
        <v>720</v>
      </c>
      <c r="M19" s="0" t="s">
        <v>651</v>
      </c>
      <c r="N19" s="0" t="n">
        <v>1</v>
      </c>
      <c r="P19" s="0" t="n">
        <v>1</v>
      </c>
    </row>
    <row r="20" customFormat="false" ht="11.25" hidden="false" customHeight="false" outlineLevel="0" collapsed="false">
      <c r="A20" s="38" t="n">
        <v>19</v>
      </c>
      <c r="B20" s="38" t="s">
        <v>757</v>
      </c>
      <c r="C20" s="38" t="str">
        <f aca="false">CONCATENATE(A20," (",B20,")")</f>
        <v>19 (девятнадцать)</v>
      </c>
      <c r="J20" s="0" t="s">
        <v>752</v>
      </c>
      <c r="K20" s="0" t="s">
        <v>756</v>
      </c>
      <c r="L20" s="0" t="s">
        <v>711</v>
      </c>
      <c r="M20" s="0" t="s">
        <v>651</v>
      </c>
      <c r="N20" s="0" t="n">
        <v>1</v>
      </c>
      <c r="P20" s="0" t="n">
        <v>1</v>
      </c>
    </row>
    <row r="21" customFormat="false" ht="11.25" hidden="false" customHeight="false" outlineLevel="0" collapsed="false">
      <c r="A21" s="38" t="n">
        <v>20</v>
      </c>
      <c r="B21" s="38" t="s">
        <v>758</v>
      </c>
      <c r="C21" s="38" t="str">
        <f aca="false">CONCATENATE(A21," (",B21,")")</f>
        <v>20 (двадцать)</v>
      </c>
      <c r="J21" s="0" t="s">
        <v>704</v>
      </c>
      <c r="K21" s="0" t="s">
        <v>759</v>
      </c>
      <c r="L21" s="0" t="s">
        <v>706</v>
      </c>
      <c r="M21" s="0" t="s">
        <v>656</v>
      </c>
      <c r="N21" s="0" t="n">
        <v>1</v>
      </c>
    </row>
    <row r="22" customFormat="false" ht="11.25" hidden="false" customHeight="false" outlineLevel="0" collapsed="false">
      <c r="A22" s="38" t="n">
        <v>21</v>
      </c>
      <c r="B22" s="38" t="s">
        <v>760</v>
      </c>
      <c r="C22" s="38" t="str">
        <f aca="false">CONCATENATE(A22," (",B22,")")</f>
        <v>21 (двадцать один)</v>
      </c>
      <c r="J22" s="0" t="s">
        <v>761</v>
      </c>
      <c r="K22" s="0" t="s">
        <v>762</v>
      </c>
      <c r="L22" s="0" t="s">
        <v>711</v>
      </c>
      <c r="M22" s="0" t="s">
        <v>763</v>
      </c>
      <c r="N22" s="0" t="n">
        <v>1</v>
      </c>
      <c r="P22" s="0" t="n">
        <v>1</v>
      </c>
    </row>
    <row r="23" customFormat="false" ht="11.25" hidden="false" customHeight="false" outlineLevel="0" collapsed="false">
      <c r="A23" s="38" t="n">
        <v>22</v>
      </c>
      <c r="B23" s="38" t="s">
        <v>764</v>
      </c>
      <c r="C23" s="38" t="str">
        <f aca="false">CONCATENATE(A23," (",B23,")")</f>
        <v>22 (двадцать два)</v>
      </c>
      <c r="J23" s="0" t="s">
        <v>765</v>
      </c>
      <c r="K23" s="0" t="s">
        <v>766</v>
      </c>
      <c r="L23" s="0" t="s">
        <v>706</v>
      </c>
      <c r="M23" s="0" t="s">
        <v>649</v>
      </c>
      <c r="N23" s="0" t="n">
        <v>1</v>
      </c>
      <c r="O23" s="0" t="n">
        <v>1</v>
      </c>
    </row>
    <row r="24" customFormat="false" ht="11.25" hidden="false" customHeight="false" outlineLevel="0" collapsed="false">
      <c r="A24" s="38" t="n">
        <v>23</v>
      </c>
      <c r="B24" s="38" t="s">
        <v>767</v>
      </c>
      <c r="C24" s="38" t="str">
        <f aca="false">CONCATENATE(A24," (",B24,")")</f>
        <v>23 (двадцать три)</v>
      </c>
      <c r="J24" s="0" t="s">
        <v>704</v>
      </c>
      <c r="K24" s="0" t="s">
        <v>768</v>
      </c>
      <c r="L24" s="0" t="s">
        <v>706</v>
      </c>
      <c r="M24" s="0" t="s">
        <v>639</v>
      </c>
      <c r="N24" s="0" t="n">
        <v>1</v>
      </c>
    </row>
    <row r="25" customFormat="false" ht="11.25" hidden="false" customHeight="false" outlineLevel="0" collapsed="false">
      <c r="A25" s="38" t="n">
        <v>24</v>
      </c>
      <c r="B25" s="38" t="s">
        <v>769</v>
      </c>
      <c r="C25" s="38" t="str">
        <f aca="false">CONCATENATE(A25," (",B25,")")</f>
        <v>24 (двадцать четыре)</v>
      </c>
      <c r="J25" s="0" t="s">
        <v>704</v>
      </c>
      <c r="K25" s="0" t="s">
        <v>770</v>
      </c>
      <c r="L25" s="0" t="s">
        <v>706</v>
      </c>
      <c r="M25" s="0" t="s">
        <v>656</v>
      </c>
      <c r="N25" s="0" t="n">
        <v>1</v>
      </c>
    </row>
    <row r="26" customFormat="false" ht="11.25" hidden="false" customHeight="false" outlineLevel="0" collapsed="false">
      <c r="A26" s="38" t="n">
        <v>25</v>
      </c>
      <c r="B26" s="38" t="s">
        <v>771</v>
      </c>
      <c r="C26" s="38" t="str">
        <f aca="false">CONCATENATE(A26," (",B26,")")</f>
        <v>25 (двадцать пять)</v>
      </c>
      <c r="J26" s="0" t="s">
        <v>704</v>
      </c>
      <c r="K26" s="0" t="s">
        <v>772</v>
      </c>
      <c r="L26" s="0" t="s">
        <v>706</v>
      </c>
      <c r="M26" s="0" t="s">
        <v>656</v>
      </c>
      <c r="N26" s="0" t="n">
        <v>1</v>
      </c>
    </row>
    <row r="27" customFormat="false" ht="11.25" hidden="false" customHeight="false" outlineLevel="0" collapsed="false">
      <c r="A27" s="38" t="n">
        <v>26</v>
      </c>
      <c r="B27" s="38" t="s">
        <v>773</v>
      </c>
      <c r="C27" s="38" t="str">
        <f aca="false">CONCATENATE(A27," (",B27,")")</f>
        <v>26 (двадцать шесть)</v>
      </c>
      <c r="J27" s="0" t="s">
        <v>704</v>
      </c>
      <c r="K27" s="0" t="s">
        <v>774</v>
      </c>
      <c r="L27" s="0" t="s">
        <v>706</v>
      </c>
      <c r="M27" s="0" t="s">
        <v>656</v>
      </c>
      <c r="N27" s="0" t="n">
        <v>1</v>
      </c>
      <c r="O27" s="0" t="n">
        <v>1</v>
      </c>
      <c r="P27" s="0" t="n">
        <v>1</v>
      </c>
    </row>
    <row r="28" customFormat="false" ht="11.25" hidden="false" customHeight="false" outlineLevel="0" collapsed="false">
      <c r="A28" s="38" t="n">
        <v>27</v>
      </c>
      <c r="B28" s="38" t="s">
        <v>775</v>
      </c>
      <c r="C28" s="38" t="str">
        <f aca="false">CONCATENATE(A28," (",B28,")")</f>
        <v>27 (двадцать семь)</v>
      </c>
      <c r="J28" s="0" t="s">
        <v>704</v>
      </c>
      <c r="K28" s="0" t="s">
        <v>776</v>
      </c>
      <c r="L28" s="0" t="s">
        <v>706</v>
      </c>
      <c r="M28" s="0" t="s">
        <v>750</v>
      </c>
      <c r="N28" s="0" t="n">
        <v>1</v>
      </c>
    </row>
    <row r="29" customFormat="false" ht="11.25" hidden="false" customHeight="false" outlineLevel="0" collapsed="false">
      <c r="A29" s="38" t="n">
        <v>28</v>
      </c>
      <c r="B29" s="38" t="s">
        <v>777</v>
      </c>
      <c r="C29" s="38" t="str">
        <f aca="false">CONCATENATE(A29," (",B29,")")</f>
        <v>28 (двадцать восемь)</v>
      </c>
      <c r="J29" s="0" t="s">
        <v>725</v>
      </c>
      <c r="K29" s="0" t="s">
        <v>778</v>
      </c>
      <c r="L29" s="0" t="s">
        <v>706</v>
      </c>
      <c r="M29" s="0" t="s">
        <v>653</v>
      </c>
      <c r="N29" s="0" t="n">
        <v>1</v>
      </c>
      <c r="O29" s="0" t="n">
        <v>1</v>
      </c>
    </row>
    <row r="30" customFormat="false" ht="11.25" hidden="false" customHeight="false" outlineLevel="0" collapsed="false">
      <c r="A30" s="38" t="n">
        <v>29</v>
      </c>
      <c r="B30" s="38" t="s">
        <v>779</v>
      </c>
      <c r="C30" s="38" t="str">
        <f aca="false">CONCATENATE(A30," (",B30,")")</f>
        <v>29 (двадцать девять)</v>
      </c>
      <c r="J30" s="0" t="s">
        <v>739</v>
      </c>
      <c r="K30" s="0" t="s">
        <v>780</v>
      </c>
      <c r="L30" s="0" t="s">
        <v>706</v>
      </c>
      <c r="M30" s="0" t="s">
        <v>649</v>
      </c>
      <c r="N30" s="0" t="n">
        <v>1</v>
      </c>
      <c r="O30" s="0" t="n">
        <v>1</v>
      </c>
    </row>
    <row r="31" customFormat="false" ht="11.25" hidden="false" customHeight="false" outlineLevel="0" collapsed="false">
      <c r="A31" s="38" t="n">
        <v>30</v>
      </c>
      <c r="B31" s="38" t="s">
        <v>781</v>
      </c>
      <c r="C31" s="38" t="str">
        <f aca="false">CONCATENATE(A31," (",B31,")")</f>
        <v>30 (тридцать)</v>
      </c>
      <c r="J31" s="0" t="s">
        <v>725</v>
      </c>
      <c r="K31" s="0" t="s">
        <v>782</v>
      </c>
      <c r="L31" s="0" t="s">
        <v>706</v>
      </c>
      <c r="M31" s="0" t="s">
        <v>650</v>
      </c>
      <c r="N31" s="0" t="n">
        <v>1</v>
      </c>
      <c r="O31" s="0" t="n">
        <v>1</v>
      </c>
    </row>
    <row r="32" customFormat="false" ht="11.25" hidden="false" customHeight="false" outlineLevel="0" collapsed="false">
      <c r="A32" s="38" t="n">
        <v>31</v>
      </c>
      <c r="B32" s="38" t="s">
        <v>783</v>
      </c>
      <c r="C32" s="38" t="str">
        <f aca="false">CONCATENATE(A32," (",B32,")")</f>
        <v>31 (тридцать один)</v>
      </c>
      <c r="J32" s="0" t="s">
        <v>784</v>
      </c>
      <c r="K32" s="0" t="s">
        <v>785</v>
      </c>
      <c r="L32" s="0" t="s">
        <v>706</v>
      </c>
      <c r="M32" s="0" t="s">
        <v>786</v>
      </c>
      <c r="N32" s="0" t="n">
        <v>1</v>
      </c>
      <c r="O32" s="0" t="n">
        <v>1</v>
      </c>
    </row>
    <row r="33" customFormat="false" ht="11.25" hidden="false" customHeight="false" outlineLevel="0" collapsed="false">
      <c r="A33" s="38" t="n">
        <v>32</v>
      </c>
      <c r="B33" s="38" t="s">
        <v>787</v>
      </c>
      <c r="C33" s="38" t="str">
        <f aca="false">CONCATENATE(A33," (",B33,")")</f>
        <v>32 (тридцать два)</v>
      </c>
      <c r="J33" s="0" t="s">
        <v>788</v>
      </c>
      <c r="K33" s="0" t="s">
        <v>789</v>
      </c>
      <c r="L33" s="0" t="s">
        <v>720</v>
      </c>
      <c r="M33" s="0" t="s">
        <v>651</v>
      </c>
      <c r="N33" s="0" t="n">
        <v>1</v>
      </c>
    </row>
    <row r="34" customFormat="false" ht="11.25" hidden="false" customHeight="false" outlineLevel="0" collapsed="false">
      <c r="A34" s="38" t="n">
        <v>33</v>
      </c>
      <c r="B34" s="38" t="s">
        <v>790</v>
      </c>
      <c r="C34" s="38" t="str">
        <f aca="false">CONCATENATE(A34," (",B34,")")</f>
        <v>33 (тридцать три)</v>
      </c>
      <c r="J34" s="0" t="s">
        <v>788</v>
      </c>
      <c r="K34" s="0" t="s">
        <v>791</v>
      </c>
      <c r="L34" s="0" t="s">
        <v>720</v>
      </c>
      <c r="M34" s="0" t="s">
        <v>651</v>
      </c>
      <c r="N34" s="0" t="n">
        <v>1</v>
      </c>
      <c r="P34" s="0" t="n">
        <v>1</v>
      </c>
    </row>
    <row r="35" customFormat="false" ht="11.25" hidden="false" customHeight="false" outlineLevel="0" collapsed="false">
      <c r="A35" s="38" t="n">
        <v>34</v>
      </c>
      <c r="B35" s="38" t="s">
        <v>792</v>
      </c>
      <c r="C35" s="38" t="str">
        <f aca="false">CONCATENATE(A35," (",B35,")")</f>
        <v>34 (тридцать четыре)</v>
      </c>
      <c r="J35" s="0" t="s">
        <v>704</v>
      </c>
      <c r="K35" s="0" t="s">
        <v>793</v>
      </c>
      <c r="L35" s="0" t="s">
        <v>706</v>
      </c>
      <c r="M35" s="0" t="s">
        <v>656</v>
      </c>
      <c r="N35" s="0" t="n">
        <v>1</v>
      </c>
      <c r="O35" s="0" t="n">
        <v>1</v>
      </c>
      <c r="P35" s="0" t="n">
        <v>1</v>
      </c>
    </row>
    <row r="36" customFormat="false" ht="11.25" hidden="false" customHeight="false" outlineLevel="0" collapsed="false">
      <c r="A36" s="38" t="n">
        <v>35</v>
      </c>
      <c r="B36" s="38" t="s">
        <v>794</v>
      </c>
      <c r="C36" s="38" t="str">
        <f aca="false">CONCATENATE(A36," (",B36,")")</f>
        <v>35 (тридцать пять)</v>
      </c>
      <c r="J36" s="0" t="s">
        <v>795</v>
      </c>
      <c r="K36" s="0" t="s">
        <v>796</v>
      </c>
      <c r="L36" s="0" t="s">
        <v>711</v>
      </c>
      <c r="M36" s="0" t="s">
        <v>797</v>
      </c>
      <c r="N36" s="0" t="n">
        <v>1</v>
      </c>
      <c r="O36" s="0" t="n">
        <v>1</v>
      </c>
      <c r="P36" s="0" t="n">
        <v>1</v>
      </c>
      <c r="Q36" s="0" t="n">
        <v>1</v>
      </c>
    </row>
    <row r="37" customFormat="false" ht="11.25" hidden="false" customHeight="false" outlineLevel="0" collapsed="false">
      <c r="A37" s="38" t="n">
        <v>36</v>
      </c>
      <c r="B37" s="38" t="s">
        <v>798</v>
      </c>
      <c r="C37" s="38" t="str">
        <f aca="false">CONCATENATE(A37," (",B37,")")</f>
        <v>36 (тридцать шесть)</v>
      </c>
      <c r="J37" s="0" t="s">
        <v>725</v>
      </c>
      <c r="K37" s="0" t="s">
        <v>799</v>
      </c>
      <c r="L37" s="0" t="s">
        <v>706</v>
      </c>
      <c r="M37" s="0" t="s">
        <v>649</v>
      </c>
      <c r="N37" s="0" t="n">
        <v>1</v>
      </c>
      <c r="O37" s="0" t="n">
        <v>1</v>
      </c>
    </row>
    <row r="38" customFormat="false" ht="11.25" hidden="false" customHeight="false" outlineLevel="0" collapsed="false">
      <c r="A38" s="38" t="n">
        <v>37</v>
      </c>
      <c r="B38" s="38" t="s">
        <v>800</v>
      </c>
      <c r="C38" s="38" t="str">
        <f aca="false">CONCATENATE(A38," (",B38,")")</f>
        <v>37 (тридцать семь)</v>
      </c>
      <c r="J38" s="0" t="s">
        <v>725</v>
      </c>
      <c r="K38" s="0" t="s">
        <v>801</v>
      </c>
      <c r="L38" s="0" t="s">
        <v>706</v>
      </c>
      <c r="M38" s="0" t="s">
        <v>653</v>
      </c>
      <c r="N38" s="0" t="n">
        <v>1</v>
      </c>
      <c r="O38" s="0" t="n">
        <v>1</v>
      </c>
    </row>
    <row r="39" customFormat="false" ht="11.25" hidden="false" customHeight="false" outlineLevel="0" collapsed="false">
      <c r="A39" s="38" t="n">
        <v>38</v>
      </c>
      <c r="B39" s="38" t="s">
        <v>802</v>
      </c>
      <c r="C39" s="38" t="str">
        <f aca="false">CONCATENATE(A39," (",B39,")")</f>
        <v>38 (тридцать восемь)</v>
      </c>
      <c r="J39" s="0" t="s">
        <v>739</v>
      </c>
      <c r="K39" s="0" t="s">
        <v>803</v>
      </c>
      <c r="L39" s="0" t="s">
        <v>706</v>
      </c>
      <c r="M39" s="0" t="s">
        <v>649</v>
      </c>
      <c r="N39" s="0" t="n">
        <v>1</v>
      </c>
      <c r="O39" s="0" t="n">
        <v>1</v>
      </c>
    </row>
    <row r="40" customFormat="false" ht="11.25" hidden="false" customHeight="false" outlineLevel="0" collapsed="false">
      <c r="A40" s="38" t="n">
        <v>39</v>
      </c>
      <c r="B40" s="38" t="s">
        <v>804</v>
      </c>
      <c r="C40" s="38" t="str">
        <f aca="false">CONCATENATE(A40," (",B40,")")</f>
        <v>39 (тридцать девять)</v>
      </c>
      <c r="J40" s="0" t="s">
        <v>704</v>
      </c>
      <c r="K40" s="0" t="s">
        <v>805</v>
      </c>
      <c r="L40" s="0" t="s">
        <v>706</v>
      </c>
      <c r="M40" s="0" t="s">
        <v>750</v>
      </c>
      <c r="N40" s="0" t="n">
        <v>1</v>
      </c>
    </row>
    <row r="41" customFormat="false" ht="11.25" hidden="false" customHeight="false" outlineLevel="0" collapsed="false">
      <c r="A41" s="38" t="n">
        <v>40</v>
      </c>
      <c r="B41" s="38" t="s">
        <v>806</v>
      </c>
      <c r="C41" s="38" t="str">
        <f aca="false">CONCATENATE(A41," (",B41,")")</f>
        <v>40 (сорок)</v>
      </c>
      <c r="J41" s="0" t="s">
        <v>704</v>
      </c>
      <c r="K41" s="0" t="s">
        <v>807</v>
      </c>
      <c r="L41" s="0" t="s">
        <v>706</v>
      </c>
      <c r="M41" s="0" t="s">
        <v>656</v>
      </c>
      <c r="N41" s="0" t="n">
        <v>1</v>
      </c>
      <c r="O41" s="0" t="n">
        <v>1</v>
      </c>
      <c r="P41" s="0" t="n">
        <v>1</v>
      </c>
    </row>
    <row r="42" customFormat="false" ht="11.25" hidden="false" customHeight="false" outlineLevel="0" collapsed="false">
      <c r="A42" s="38" t="n">
        <v>41</v>
      </c>
      <c r="B42" s="38" t="s">
        <v>808</v>
      </c>
      <c r="C42" s="38" t="str">
        <f aca="false">CONCATENATE(A42," (",B42,")")</f>
        <v>41 (сорок один)</v>
      </c>
      <c r="J42" s="0" t="s">
        <v>809</v>
      </c>
      <c r="K42" s="0" t="s">
        <v>810</v>
      </c>
      <c r="L42" s="0" t="s">
        <v>706</v>
      </c>
      <c r="M42" s="0" t="s">
        <v>651</v>
      </c>
      <c r="N42" s="0" t="n">
        <v>1</v>
      </c>
      <c r="O42" s="0" t="n">
        <v>1</v>
      </c>
    </row>
    <row r="43" customFormat="false" ht="11.25" hidden="false" customHeight="false" outlineLevel="0" collapsed="false">
      <c r="A43" s="38" t="n">
        <v>42</v>
      </c>
      <c r="B43" s="38" t="s">
        <v>811</v>
      </c>
      <c r="C43" s="38" t="str">
        <f aca="false">CONCATENATE(A43," (",B43,")")</f>
        <v>42 (сорок два)</v>
      </c>
      <c r="J43" s="0" t="s">
        <v>809</v>
      </c>
      <c r="K43" s="0" t="s">
        <v>812</v>
      </c>
      <c r="L43" s="0" t="s">
        <v>706</v>
      </c>
      <c r="M43" s="0" t="s">
        <v>649</v>
      </c>
      <c r="N43" s="0" t="n">
        <v>1</v>
      </c>
      <c r="O43" s="0" t="n">
        <v>1</v>
      </c>
    </row>
    <row r="44" customFormat="false" ht="11.25" hidden="false" customHeight="false" outlineLevel="0" collapsed="false">
      <c r="A44" s="38" t="n">
        <v>43</v>
      </c>
      <c r="B44" s="38" t="s">
        <v>813</v>
      </c>
      <c r="C44" s="38" t="str">
        <f aca="false">CONCATENATE(A44," (",B44,")")</f>
        <v>43 (сорок три)</v>
      </c>
      <c r="J44" s="0" t="s">
        <v>809</v>
      </c>
      <c r="K44" s="0" t="s">
        <v>814</v>
      </c>
      <c r="L44" s="0" t="s">
        <v>706</v>
      </c>
      <c r="M44" s="0" t="s">
        <v>649</v>
      </c>
      <c r="N44" s="0" t="n">
        <v>1</v>
      </c>
      <c r="O44" s="0" t="n">
        <v>1</v>
      </c>
    </row>
    <row r="45" customFormat="false" ht="11.25" hidden="false" customHeight="false" outlineLevel="0" collapsed="false">
      <c r="A45" s="38" t="n">
        <v>44</v>
      </c>
      <c r="B45" s="38" t="s">
        <v>815</v>
      </c>
      <c r="C45" s="38" t="str">
        <f aca="false">CONCATENATE(A45," (",B45,")")</f>
        <v>44 (сорок четыре)</v>
      </c>
      <c r="J45" s="0" t="s">
        <v>752</v>
      </c>
      <c r="K45" s="0" t="s">
        <v>816</v>
      </c>
      <c r="L45" s="0" t="s">
        <v>711</v>
      </c>
      <c r="M45" s="0" t="s">
        <v>651</v>
      </c>
      <c r="N45" s="0" t="n">
        <v>1</v>
      </c>
      <c r="P45" s="0" t="n">
        <v>1</v>
      </c>
    </row>
    <row r="46" customFormat="false" ht="11.25" hidden="false" customHeight="false" outlineLevel="0" collapsed="false">
      <c r="A46" s="38" t="n">
        <v>45</v>
      </c>
      <c r="B46" s="38" t="s">
        <v>817</v>
      </c>
      <c r="C46" s="38" t="str">
        <f aca="false">CONCATENATE(A46," (",B46,")")</f>
        <v>45 (сорок пять)</v>
      </c>
      <c r="J46" s="0" t="s">
        <v>736</v>
      </c>
      <c r="K46" s="0" t="s">
        <v>818</v>
      </c>
      <c r="L46" s="0" t="s">
        <v>706</v>
      </c>
      <c r="M46" s="0" t="s">
        <v>649</v>
      </c>
      <c r="N46" s="0" t="n">
        <v>1</v>
      </c>
      <c r="O46" s="0" t="n">
        <v>1</v>
      </c>
    </row>
    <row r="47" customFormat="false" ht="11.25" hidden="false" customHeight="false" outlineLevel="0" collapsed="false">
      <c r="A47" s="38" t="n">
        <v>46</v>
      </c>
      <c r="B47" s="38" t="s">
        <v>819</v>
      </c>
      <c r="C47" s="38" t="str">
        <f aca="false">CONCATENATE(A47," (",B47,")")</f>
        <v>46 (сорок шесть)</v>
      </c>
      <c r="J47" s="0" t="s">
        <v>718</v>
      </c>
      <c r="K47" s="0" t="s">
        <v>820</v>
      </c>
      <c r="L47" s="0" t="s">
        <v>720</v>
      </c>
      <c r="M47" s="0" t="s">
        <v>651</v>
      </c>
      <c r="N47" s="0" t="n">
        <v>1</v>
      </c>
      <c r="O47" s="0" t="n">
        <v>1</v>
      </c>
    </row>
    <row r="48" customFormat="false" ht="11.25" hidden="false" customHeight="false" outlineLevel="0" collapsed="false">
      <c r="A48" s="38" t="n">
        <v>47</v>
      </c>
      <c r="B48" s="38" t="s">
        <v>821</v>
      </c>
      <c r="C48" s="38" t="str">
        <f aca="false">CONCATENATE(A48," (",B48,")")</f>
        <v>47 (сорок семь)</v>
      </c>
      <c r="J48" s="0" t="s">
        <v>744</v>
      </c>
      <c r="K48" s="0" t="s">
        <v>822</v>
      </c>
      <c r="L48" s="0" t="s">
        <v>706</v>
      </c>
      <c r="M48" s="0" t="s">
        <v>645</v>
      </c>
      <c r="N48" s="0" t="n">
        <v>1</v>
      </c>
      <c r="O48" s="0" t="n">
        <v>1</v>
      </c>
    </row>
    <row r="49" customFormat="false" ht="11.25" hidden="false" customHeight="false" outlineLevel="0" collapsed="false">
      <c r="A49" s="38" t="n">
        <v>48</v>
      </c>
      <c r="B49" s="38" t="s">
        <v>823</v>
      </c>
      <c r="C49" s="38" t="str">
        <f aca="false">CONCATENATE(A49," (",B49,")")</f>
        <v>48 (сорок восемь)</v>
      </c>
      <c r="J49" s="0" t="s">
        <v>725</v>
      </c>
      <c r="K49" s="0" t="s">
        <v>824</v>
      </c>
      <c r="L49" s="0" t="s">
        <v>706</v>
      </c>
      <c r="M49" s="0" t="s">
        <v>645</v>
      </c>
      <c r="N49" s="0" t="n">
        <v>1</v>
      </c>
      <c r="O49" s="0" t="n">
        <v>1</v>
      </c>
    </row>
    <row r="50" customFormat="false" ht="11.25" hidden="false" customHeight="false" outlineLevel="0" collapsed="false">
      <c r="A50" s="38" t="n">
        <v>49</v>
      </c>
      <c r="B50" s="38" t="s">
        <v>825</v>
      </c>
      <c r="C50" s="38" t="str">
        <f aca="false">CONCATENATE(A50," (",B50,")")</f>
        <v>49 (сорок девять)</v>
      </c>
      <c r="J50" s="0" t="s">
        <v>739</v>
      </c>
      <c r="K50" s="0" t="s">
        <v>826</v>
      </c>
      <c r="L50" s="0" t="s">
        <v>706</v>
      </c>
      <c r="M50" s="0" t="s">
        <v>649</v>
      </c>
      <c r="N50" s="0" t="n">
        <v>1</v>
      </c>
      <c r="O50" s="0" t="n">
        <v>1</v>
      </c>
    </row>
    <row r="51" customFormat="false" ht="11.25" hidden="false" customHeight="false" outlineLevel="0" collapsed="false">
      <c r="A51" s="38" t="n">
        <v>50</v>
      </c>
      <c r="B51" s="38" t="s">
        <v>827</v>
      </c>
      <c r="C51" s="38" t="str">
        <f aca="false">CONCATENATE(A51," (",B51,")")</f>
        <v>50 (пятьдесят)</v>
      </c>
      <c r="J51" s="0" t="s">
        <v>704</v>
      </c>
      <c r="K51" s="0" t="s">
        <v>828</v>
      </c>
      <c r="L51" s="0" t="s">
        <v>706</v>
      </c>
      <c r="M51" s="0" t="s">
        <v>656</v>
      </c>
      <c r="N51" s="0" t="n">
        <v>1</v>
      </c>
    </row>
    <row r="52" customFormat="false" ht="11.25" hidden="false" customHeight="false" outlineLevel="0" collapsed="false">
      <c r="A52" s="38" t="n">
        <v>51</v>
      </c>
      <c r="B52" s="38" t="s">
        <v>829</v>
      </c>
      <c r="C52" s="38" t="str">
        <f aca="false">CONCATENATE(A52," (",B52,")")</f>
        <v>51 (пятьдесят один)</v>
      </c>
      <c r="J52" s="0" t="s">
        <v>704</v>
      </c>
      <c r="K52" s="0" t="s">
        <v>830</v>
      </c>
      <c r="L52" s="0" t="s">
        <v>706</v>
      </c>
      <c r="M52" s="0" t="s">
        <v>656</v>
      </c>
      <c r="N52" s="0" t="n">
        <v>1</v>
      </c>
    </row>
    <row r="53" customFormat="false" ht="11.25" hidden="false" customHeight="false" outlineLevel="0" collapsed="false">
      <c r="A53" s="38" t="n">
        <v>52</v>
      </c>
      <c r="B53" s="38" t="s">
        <v>831</v>
      </c>
      <c r="C53" s="38" t="str">
        <f aca="false">CONCATENATE(A53," (",B53,")")</f>
        <v>52 (пятьдесят два)</v>
      </c>
      <c r="J53" s="0" t="s">
        <v>739</v>
      </c>
      <c r="K53" s="0" t="s">
        <v>832</v>
      </c>
      <c r="L53" s="0" t="s">
        <v>706</v>
      </c>
      <c r="M53" s="0" t="s">
        <v>649</v>
      </c>
      <c r="N53" s="0" t="n">
        <v>1</v>
      </c>
      <c r="O53" s="0" t="n">
        <v>1</v>
      </c>
    </row>
    <row r="54" customFormat="false" ht="11.25" hidden="false" customHeight="false" outlineLevel="0" collapsed="false">
      <c r="A54" s="38" t="n">
        <v>53</v>
      </c>
      <c r="B54" s="38" t="s">
        <v>833</v>
      </c>
      <c r="C54" s="38" t="str">
        <f aca="false">CONCATENATE(A54," (",B54,")")</f>
        <v>53 (пятьдесят три)</v>
      </c>
      <c r="J54" s="0" t="s">
        <v>718</v>
      </c>
      <c r="K54" s="0" t="s">
        <v>834</v>
      </c>
      <c r="L54" s="0" t="s">
        <v>835</v>
      </c>
      <c r="M54" s="0" t="s">
        <v>651</v>
      </c>
      <c r="N54" s="0" t="n">
        <v>1</v>
      </c>
    </row>
    <row r="55" customFormat="false" ht="11.25" hidden="false" customHeight="false" outlineLevel="0" collapsed="false">
      <c r="A55" s="38" t="n">
        <v>54</v>
      </c>
      <c r="B55" s="38" t="s">
        <v>836</v>
      </c>
      <c r="C55" s="38" t="str">
        <f aca="false">CONCATENATE(A55," (",B55,")")</f>
        <v>54 (пятьдесят четыре)</v>
      </c>
      <c r="J55" s="0" t="s">
        <v>718</v>
      </c>
      <c r="K55" s="0" t="s">
        <v>837</v>
      </c>
      <c r="L55" s="0" t="s">
        <v>720</v>
      </c>
      <c r="M55" s="0" t="s">
        <v>651</v>
      </c>
      <c r="N55" s="0" t="n">
        <v>1</v>
      </c>
      <c r="P55" s="0" t="n">
        <v>1</v>
      </c>
    </row>
    <row r="56" customFormat="false" ht="11.25" hidden="false" customHeight="false" outlineLevel="0" collapsed="false">
      <c r="A56" s="38" t="n">
        <v>55</v>
      </c>
      <c r="B56" s="38" t="s">
        <v>838</v>
      </c>
      <c r="C56" s="38" t="str">
        <f aca="false">CONCATENATE(A56," (",B56,")")</f>
        <v>55 (пятьдесят пять)</v>
      </c>
      <c r="J56" s="0" t="s">
        <v>709</v>
      </c>
      <c r="K56" s="0" t="s">
        <v>839</v>
      </c>
      <c r="L56" s="0" t="s">
        <v>711</v>
      </c>
      <c r="M56" s="0" t="s">
        <v>651</v>
      </c>
      <c r="N56" s="0" t="n">
        <v>1</v>
      </c>
      <c r="P56" s="0" t="n">
        <v>1</v>
      </c>
    </row>
    <row r="57" customFormat="false" ht="11.25" hidden="false" customHeight="false" outlineLevel="0" collapsed="false">
      <c r="A57" s="38" t="n">
        <v>56</v>
      </c>
      <c r="B57" s="38" t="s">
        <v>840</v>
      </c>
      <c r="C57" s="38" t="str">
        <f aca="false">CONCATENATE(A57," (",B57,")")</f>
        <v>56 (пятьдесят шесть)</v>
      </c>
      <c r="J57" s="0" t="s">
        <v>784</v>
      </c>
      <c r="K57" s="0" t="s">
        <v>841</v>
      </c>
      <c r="L57" s="0" t="s">
        <v>706</v>
      </c>
      <c r="M57" s="0" t="s">
        <v>649</v>
      </c>
      <c r="N57" s="0" t="n">
        <v>1</v>
      </c>
      <c r="O57" s="0" t="n">
        <v>1</v>
      </c>
    </row>
    <row r="58" customFormat="false" ht="11.25" hidden="false" customHeight="false" outlineLevel="0" collapsed="false">
      <c r="A58" s="38" t="n">
        <v>57</v>
      </c>
      <c r="B58" s="38" t="s">
        <v>842</v>
      </c>
      <c r="C58" s="38" t="str">
        <f aca="false">CONCATENATE(A58," (",B58,")")</f>
        <v>57 (пятьдесят семь)</v>
      </c>
      <c r="J58" s="0" t="s">
        <v>725</v>
      </c>
      <c r="K58" s="0" t="s">
        <v>843</v>
      </c>
      <c r="L58" s="0" t="s">
        <v>706</v>
      </c>
      <c r="M58" s="0" t="s">
        <v>649</v>
      </c>
      <c r="N58" s="0" t="n">
        <v>1</v>
      </c>
      <c r="O58" s="0" t="n">
        <v>1</v>
      </c>
      <c r="Q58" s="0" t="n">
        <v>1</v>
      </c>
    </row>
    <row r="59" customFormat="false" ht="11.25" hidden="false" customHeight="false" outlineLevel="0" collapsed="false">
      <c r="A59" s="38" t="n">
        <v>58</v>
      </c>
      <c r="B59" s="38" t="s">
        <v>844</v>
      </c>
      <c r="C59" s="38" t="str">
        <f aca="false">CONCATENATE(A59," (",B59,")")</f>
        <v>58 (пятьдесят восемь)</v>
      </c>
      <c r="J59" s="0" t="s">
        <v>704</v>
      </c>
      <c r="K59" s="0" t="s">
        <v>845</v>
      </c>
      <c r="L59" s="0" t="s">
        <v>706</v>
      </c>
      <c r="M59" s="0" t="s">
        <v>656</v>
      </c>
      <c r="N59" s="0" t="n">
        <v>1</v>
      </c>
    </row>
    <row r="60" customFormat="false" ht="11.25" hidden="false" customHeight="false" outlineLevel="0" collapsed="false">
      <c r="A60" s="38" t="n">
        <v>59</v>
      </c>
      <c r="B60" s="38" t="s">
        <v>846</v>
      </c>
      <c r="C60" s="38" t="str">
        <f aca="false">CONCATENATE(A60," (",B60,")")</f>
        <v>59 (пятьдесят девять)</v>
      </c>
      <c r="J60" s="0" t="s">
        <v>732</v>
      </c>
      <c r="K60" s="0" t="s">
        <v>847</v>
      </c>
      <c r="L60" s="0" t="s">
        <v>734</v>
      </c>
      <c r="M60" s="0" t="s">
        <v>848</v>
      </c>
      <c r="P60" s="0" t="n">
        <v>1</v>
      </c>
    </row>
    <row r="61" customFormat="false" ht="11.25" hidden="false" customHeight="false" outlineLevel="0" collapsed="false">
      <c r="A61" s="38" t="n">
        <v>60</v>
      </c>
      <c r="B61" s="38" t="s">
        <v>849</v>
      </c>
      <c r="C61" s="38" t="str">
        <f aca="false">CONCATENATE(A61," (",B61,")")</f>
        <v>60 (шестьдесят)</v>
      </c>
      <c r="J61" s="0" t="s">
        <v>744</v>
      </c>
      <c r="K61" s="0" t="s">
        <v>850</v>
      </c>
      <c r="L61" s="0" t="s">
        <v>706</v>
      </c>
      <c r="M61" s="0" t="s">
        <v>649</v>
      </c>
      <c r="N61" s="0" t="n">
        <v>1</v>
      </c>
      <c r="O61" s="0" t="n">
        <v>1</v>
      </c>
    </row>
    <row r="62" customFormat="false" ht="11.25" hidden="false" customHeight="false" outlineLevel="0" collapsed="false">
      <c r="A62" s="38" t="n">
        <v>61</v>
      </c>
      <c r="B62" s="38" t="s">
        <v>851</v>
      </c>
      <c r="C62" s="38" t="str">
        <f aca="false">CONCATENATE(A62," (",B62,")")</f>
        <v>61 (шестьдесят один)</v>
      </c>
      <c r="J62" s="0" t="s">
        <v>725</v>
      </c>
      <c r="K62" s="0" t="s">
        <v>852</v>
      </c>
      <c r="L62" s="0" t="s">
        <v>706</v>
      </c>
      <c r="M62" s="0" t="s">
        <v>649</v>
      </c>
      <c r="N62" s="0" t="n">
        <v>1</v>
      </c>
      <c r="O62" s="0" t="n">
        <v>1</v>
      </c>
    </row>
    <row r="63" customFormat="false" ht="11.25" hidden="false" customHeight="false" outlineLevel="0" collapsed="false">
      <c r="A63" s="38" t="n">
        <v>62</v>
      </c>
      <c r="B63" s="38" t="s">
        <v>853</v>
      </c>
      <c r="C63" s="38" t="str">
        <f aca="false">CONCATENATE(A63," (",B63,")")</f>
        <v>62 (шестьдесят два)</v>
      </c>
      <c r="J63" s="0" t="s">
        <v>744</v>
      </c>
      <c r="K63" s="0" t="s">
        <v>854</v>
      </c>
      <c r="L63" s="0" t="s">
        <v>706</v>
      </c>
      <c r="M63" s="0" t="s">
        <v>649</v>
      </c>
      <c r="N63" s="0" t="n">
        <v>1</v>
      </c>
      <c r="O63" s="0" t="n">
        <v>1</v>
      </c>
    </row>
    <row r="64" customFormat="false" ht="11.25" hidden="false" customHeight="false" outlineLevel="0" collapsed="false">
      <c r="A64" s="38" t="n">
        <v>63</v>
      </c>
      <c r="B64" s="38" t="s">
        <v>855</v>
      </c>
      <c r="C64" s="38" t="str">
        <f aca="false">CONCATENATE(A64," (",B64,")")</f>
        <v>63 (шестьдесят три)</v>
      </c>
      <c r="J64" s="0" t="s">
        <v>725</v>
      </c>
      <c r="K64" s="0" t="s">
        <v>856</v>
      </c>
      <c r="L64" s="0" t="s">
        <v>706</v>
      </c>
      <c r="M64" s="0" t="s">
        <v>649</v>
      </c>
      <c r="N64" s="0" t="n">
        <v>1</v>
      </c>
      <c r="O64" s="0" t="n">
        <v>1</v>
      </c>
    </row>
    <row r="65" customFormat="false" ht="11.25" hidden="false" customHeight="false" outlineLevel="0" collapsed="false">
      <c r="A65" s="38" t="n">
        <v>64</v>
      </c>
      <c r="B65" s="38" t="s">
        <v>857</v>
      </c>
      <c r="C65" s="38" t="str">
        <f aca="false">CONCATENATE(A65," (",B65,")")</f>
        <v>64 (шестьдесят четыре)</v>
      </c>
      <c r="J65" s="0" t="s">
        <v>739</v>
      </c>
      <c r="K65" s="0" t="s">
        <v>858</v>
      </c>
      <c r="L65" s="0" t="s">
        <v>706</v>
      </c>
      <c r="M65" s="0" t="s">
        <v>649</v>
      </c>
      <c r="N65" s="0" t="n">
        <v>1</v>
      </c>
      <c r="O65" s="0" t="n">
        <v>1</v>
      </c>
    </row>
    <row r="66" customFormat="false" ht="11.25" hidden="false" customHeight="false" outlineLevel="0" collapsed="false">
      <c r="A66" s="38" t="n">
        <v>65</v>
      </c>
      <c r="B66" s="38" t="s">
        <v>859</v>
      </c>
      <c r="C66" s="38" t="str">
        <f aca="false">CONCATENATE(A66," (",B66,")")</f>
        <v>65 (шестьдесят пять)</v>
      </c>
      <c r="J66" s="0" t="s">
        <v>725</v>
      </c>
      <c r="K66" s="0" t="s">
        <v>860</v>
      </c>
      <c r="L66" s="0" t="s">
        <v>706</v>
      </c>
      <c r="M66" s="0" t="s">
        <v>651</v>
      </c>
      <c r="N66" s="0" t="n">
        <v>1</v>
      </c>
      <c r="O66" s="0" t="n">
        <v>1</v>
      </c>
    </row>
    <row r="67" customFormat="false" ht="11.25" hidden="false" customHeight="false" outlineLevel="0" collapsed="false">
      <c r="A67" s="38" t="n">
        <v>66</v>
      </c>
      <c r="B67" s="38" t="s">
        <v>861</v>
      </c>
      <c r="C67" s="38" t="str">
        <f aca="false">CONCATENATE(A67," (",B67,")")</f>
        <v>66 (шестьдесят шесть)</v>
      </c>
      <c r="J67" s="0" t="s">
        <v>784</v>
      </c>
      <c r="K67" s="0" t="s">
        <v>862</v>
      </c>
      <c r="L67" s="0" t="s">
        <v>706</v>
      </c>
      <c r="M67" s="0" t="s">
        <v>651</v>
      </c>
      <c r="N67" s="0" t="n">
        <v>1</v>
      </c>
      <c r="O67" s="0" t="n">
        <v>1</v>
      </c>
    </row>
    <row r="68" customFormat="false" ht="11.25" hidden="false" customHeight="false" outlineLevel="0" collapsed="false">
      <c r="A68" s="38" t="n">
        <v>67</v>
      </c>
      <c r="B68" s="38" t="s">
        <v>863</v>
      </c>
      <c r="C68" s="38" t="str">
        <f aca="false">CONCATENATE(A68," (",B68,")")</f>
        <v>67 (шестьдесят семь)</v>
      </c>
      <c r="J68" s="0" t="s">
        <v>704</v>
      </c>
      <c r="K68" s="0" t="s">
        <v>864</v>
      </c>
      <c r="L68" s="0" t="s">
        <v>706</v>
      </c>
      <c r="M68" s="0" t="s">
        <v>656</v>
      </c>
      <c r="N68" s="0" t="n">
        <v>1</v>
      </c>
      <c r="O68" s="0" t="n">
        <v>1</v>
      </c>
      <c r="P68" s="0" t="n">
        <v>1</v>
      </c>
    </row>
    <row r="69" customFormat="false" ht="11.25" hidden="false" customHeight="false" outlineLevel="0" collapsed="false">
      <c r="A69" s="38" t="n">
        <v>68</v>
      </c>
      <c r="B69" s="38" t="s">
        <v>865</v>
      </c>
      <c r="C69" s="38" t="str">
        <f aca="false">CONCATENATE(A69," (",B69,")")</f>
        <v>68 (шестьдесят восемь)</v>
      </c>
      <c r="J69" s="0" t="s">
        <v>739</v>
      </c>
      <c r="K69" s="0" t="s">
        <v>866</v>
      </c>
      <c r="L69" s="0" t="s">
        <v>706</v>
      </c>
      <c r="M69" s="0" t="s">
        <v>649</v>
      </c>
      <c r="N69" s="0" t="n">
        <v>1</v>
      </c>
      <c r="O69" s="0" t="n">
        <v>1</v>
      </c>
    </row>
    <row r="70" customFormat="false" ht="11.25" hidden="false" customHeight="false" outlineLevel="0" collapsed="false">
      <c r="A70" s="38" t="n">
        <v>69</v>
      </c>
      <c r="B70" s="38" t="s">
        <v>867</v>
      </c>
      <c r="C70" s="38" t="str">
        <f aca="false">CONCATENATE(A70," (",B70,")")</f>
        <v>69 (шестьдесят девять)</v>
      </c>
      <c r="J70" s="0" t="s">
        <v>744</v>
      </c>
      <c r="K70" s="0" t="s">
        <v>868</v>
      </c>
      <c r="L70" s="0" t="s">
        <v>706</v>
      </c>
      <c r="M70" s="0" t="s">
        <v>649</v>
      </c>
      <c r="N70" s="0" t="n">
        <v>1</v>
      </c>
      <c r="O70" s="0" t="n">
        <v>1</v>
      </c>
    </row>
    <row r="71" customFormat="false" ht="11.25" hidden="false" customHeight="false" outlineLevel="0" collapsed="false">
      <c r="A71" s="38" t="n">
        <v>70</v>
      </c>
      <c r="B71" s="38" t="s">
        <v>869</v>
      </c>
      <c r="C71" s="38" t="str">
        <f aca="false">CONCATENATE(A71," (",B71,")")</f>
        <v>70 (семьдесят)</v>
      </c>
      <c r="J71" s="0" t="s">
        <v>725</v>
      </c>
      <c r="K71" s="0" t="s">
        <v>870</v>
      </c>
      <c r="L71" s="0" t="s">
        <v>706</v>
      </c>
      <c r="M71" s="0" t="s">
        <v>645</v>
      </c>
      <c r="N71" s="0" t="n">
        <v>1</v>
      </c>
      <c r="O71" s="0" t="n">
        <v>1</v>
      </c>
    </row>
    <row r="72" customFormat="false" ht="11.25" hidden="false" customHeight="false" outlineLevel="0" collapsed="false">
      <c r="A72" s="38" t="n">
        <v>71</v>
      </c>
      <c r="B72" s="38" t="s">
        <v>871</v>
      </c>
      <c r="C72" s="38" t="str">
        <f aca="false">CONCATENATE(A72," (",B72,")")</f>
        <v>71 (семьдесят один)</v>
      </c>
      <c r="J72" s="0" t="s">
        <v>725</v>
      </c>
      <c r="K72" s="0" t="s">
        <v>872</v>
      </c>
      <c r="L72" s="0" t="s">
        <v>706</v>
      </c>
      <c r="M72" s="0" t="s">
        <v>651</v>
      </c>
      <c r="N72" s="0" t="n">
        <v>1</v>
      </c>
      <c r="O72" s="0" t="n">
        <v>1</v>
      </c>
    </row>
    <row r="73" customFormat="false" ht="11.25" hidden="false" customHeight="false" outlineLevel="0" collapsed="false">
      <c r="A73" s="38" t="n">
        <v>72</v>
      </c>
      <c r="B73" s="38" t="s">
        <v>873</v>
      </c>
      <c r="C73" s="38" t="str">
        <f aca="false">CONCATENATE(A73," (",B73,")")</f>
        <v>72 (семьдесят два)</v>
      </c>
      <c r="J73" s="0" t="s">
        <v>784</v>
      </c>
      <c r="K73" s="0" t="s">
        <v>874</v>
      </c>
      <c r="L73" s="0" t="s">
        <v>706</v>
      </c>
      <c r="M73" s="0" t="s">
        <v>651</v>
      </c>
      <c r="N73" s="0" t="n">
        <v>1</v>
      </c>
      <c r="O73" s="0" t="n">
        <v>1</v>
      </c>
    </row>
    <row r="74" customFormat="false" ht="11.25" hidden="false" customHeight="false" outlineLevel="0" collapsed="false">
      <c r="A74" s="38" t="n">
        <v>73</v>
      </c>
      <c r="B74" s="38" t="s">
        <v>875</v>
      </c>
      <c r="C74" s="38" t="str">
        <f aca="false">CONCATENATE(A74," (",B74,")")</f>
        <v>73 (семьдесят три)</v>
      </c>
      <c r="J74" s="0" t="s">
        <v>795</v>
      </c>
      <c r="K74" s="0" t="s">
        <v>876</v>
      </c>
      <c r="L74" s="0" t="s">
        <v>711</v>
      </c>
      <c r="M74" s="0" t="s">
        <v>763</v>
      </c>
      <c r="N74" s="0" t="n">
        <v>1</v>
      </c>
      <c r="O74" s="0" t="n">
        <v>1</v>
      </c>
      <c r="P74" s="0" t="n">
        <v>1</v>
      </c>
      <c r="Q74" s="0" t="n">
        <v>1</v>
      </c>
    </row>
    <row r="75" customFormat="false" ht="11.25" hidden="false" customHeight="false" outlineLevel="0" collapsed="false">
      <c r="A75" s="38" t="n">
        <v>74</v>
      </c>
      <c r="B75" s="38" t="s">
        <v>877</v>
      </c>
      <c r="C75" s="38" t="str">
        <f aca="false">CONCATENATE(A75," (",B75,")")</f>
        <v>74 (семьдесят четыре)</v>
      </c>
      <c r="J75" s="0" t="s">
        <v>795</v>
      </c>
      <c r="K75" s="0" t="s">
        <v>878</v>
      </c>
      <c r="L75" s="0" t="s">
        <v>711</v>
      </c>
      <c r="M75" s="0" t="s">
        <v>763</v>
      </c>
      <c r="N75" s="0" t="n">
        <v>1</v>
      </c>
      <c r="O75" s="0" t="n">
        <v>1</v>
      </c>
      <c r="P75" s="0" t="n">
        <v>1</v>
      </c>
    </row>
    <row r="76" customFormat="false" ht="11.25" hidden="false" customHeight="false" outlineLevel="0" collapsed="false">
      <c r="A76" s="38" t="n">
        <v>75</v>
      </c>
      <c r="B76" s="38" t="s">
        <v>879</v>
      </c>
      <c r="C76" s="38" t="str">
        <f aca="false">CONCATENATE(A76," (",B76,")")</f>
        <v>75 (семьдесят пять)</v>
      </c>
      <c r="J76" s="0" t="s">
        <v>795</v>
      </c>
      <c r="K76" s="0" t="s">
        <v>880</v>
      </c>
      <c r="L76" s="0" t="s">
        <v>711</v>
      </c>
      <c r="M76" s="0" t="s">
        <v>763</v>
      </c>
      <c r="N76" s="0" t="n">
        <v>1</v>
      </c>
      <c r="O76" s="0" t="n">
        <v>1</v>
      </c>
      <c r="P76" s="0" t="n">
        <v>1</v>
      </c>
    </row>
    <row r="77" customFormat="false" ht="11.25" hidden="false" customHeight="false" outlineLevel="0" collapsed="false">
      <c r="A77" s="38" t="n">
        <v>76</v>
      </c>
      <c r="B77" s="38" t="s">
        <v>881</v>
      </c>
      <c r="C77" s="38" t="str">
        <f aca="false">CONCATENATE(A77," (",B77,")")</f>
        <v>76 (семьдесят шесть)</v>
      </c>
      <c r="J77" s="0" t="s">
        <v>795</v>
      </c>
      <c r="K77" s="0" t="s">
        <v>882</v>
      </c>
      <c r="L77" s="0" t="s">
        <v>711</v>
      </c>
      <c r="M77" s="0" t="s">
        <v>763</v>
      </c>
      <c r="N77" s="0" t="n">
        <v>1</v>
      </c>
      <c r="O77" s="0" t="n">
        <v>1</v>
      </c>
      <c r="P77" s="0" t="n">
        <v>1</v>
      </c>
      <c r="Q77" s="0" t="n">
        <v>1</v>
      </c>
    </row>
    <row r="78" customFormat="false" ht="11.25" hidden="false" customHeight="false" outlineLevel="0" collapsed="false">
      <c r="A78" s="38" t="n">
        <v>77</v>
      </c>
      <c r="B78" s="38" t="s">
        <v>883</v>
      </c>
      <c r="C78" s="38" t="str">
        <f aca="false">CONCATENATE(A78," (",B78,")")</f>
        <v>77 (семьдесят семь)</v>
      </c>
      <c r="J78" s="0" t="s">
        <v>795</v>
      </c>
      <c r="K78" s="0" t="s">
        <v>884</v>
      </c>
      <c r="L78" s="0" t="s">
        <v>711</v>
      </c>
      <c r="M78" s="0" t="s">
        <v>763</v>
      </c>
      <c r="N78" s="0" t="n">
        <v>1</v>
      </c>
      <c r="O78" s="0" t="n">
        <v>1</v>
      </c>
      <c r="P78" s="0" t="n">
        <v>1</v>
      </c>
      <c r="Q78" s="0" t="n">
        <v>1</v>
      </c>
    </row>
    <row r="79" customFormat="false" ht="11.25" hidden="false" customHeight="false" outlineLevel="0" collapsed="false">
      <c r="A79" s="38" t="n">
        <v>78</v>
      </c>
      <c r="B79" s="38" t="s">
        <v>885</v>
      </c>
      <c r="C79" s="38" t="str">
        <f aca="false">CONCATENATE(A79," (",B79,")")</f>
        <v>78 (семьдесят восемь)</v>
      </c>
      <c r="J79" s="0" t="s">
        <v>795</v>
      </c>
      <c r="K79" s="0" t="s">
        <v>886</v>
      </c>
      <c r="L79" s="0" t="s">
        <v>711</v>
      </c>
      <c r="M79" s="0" t="s">
        <v>763</v>
      </c>
      <c r="N79" s="0" t="n">
        <v>1</v>
      </c>
      <c r="O79" s="0" t="n">
        <v>1</v>
      </c>
      <c r="P79" s="0" t="n">
        <v>1</v>
      </c>
    </row>
    <row r="80" customFormat="false" ht="11.25" hidden="false" customHeight="false" outlineLevel="0" collapsed="false">
      <c r="A80" s="38" t="n">
        <v>79</v>
      </c>
      <c r="B80" s="38" t="s">
        <v>887</v>
      </c>
      <c r="C80" s="38" t="str">
        <f aca="false">CONCATENATE(A80," (",B80,")")</f>
        <v>79 (семьдесят девять)</v>
      </c>
      <c r="J80" s="0" t="s">
        <v>795</v>
      </c>
      <c r="K80" s="0" t="s">
        <v>888</v>
      </c>
      <c r="L80" s="0" t="s">
        <v>711</v>
      </c>
      <c r="M80" s="0" t="s">
        <v>763</v>
      </c>
      <c r="N80" s="0" t="n">
        <v>1</v>
      </c>
      <c r="O80" s="0" t="n">
        <v>1</v>
      </c>
      <c r="P80" s="0" t="n">
        <v>1</v>
      </c>
    </row>
    <row r="81" customFormat="false" ht="11.25" hidden="false" customHeight="false" outlineLevel="0" collapsed="false">
      <c r="A81" s="38" t="n">
        <v>80</v>
      </c>
      <c r="B81" s="38" t="s">
        <v>889</v>
      </c>
      <c r="C81" s="38" t="str">
        <f aca="false">CONCATENATE(A81," (",B81,")")</f>
        <v>80 (восемьдесят)</v>
      </c>
      <c r="J81" s="0" t="s">
        <v>704</v>
      </c>
      <c r="K81" s="0" t="s">
        <v>890</v>
      </c>
      <c r="L81" s="0" t="s">
        <v>706</v>
      </c>
      <c r="M81" s="0" t="s">
        <v>656</v>
      </c>
      <c r="N81" s="0" t="n">
        <v>1</v>
      </c>
      <c r="O81" s="0" t="n">
        <v>1</v>
      </c>
      <c r="P81" s="0" t="n">
        <v>1</v>
      </c>
    </row>
    <row r="82" customFormat="false" ht="11.25" hidden="false" customHeight="false" outlineLevel="0" collapsed="false">
      <c r="A82" s="38" t="n">
        <v>81</v>
      </c>
      <c r="B82" s="38" t="s">
        <v>891</v>
      </c>
      <c r="C82" s="38" t="str">
        <f aca="false">CONCATENATE(A82," (",B82,")")</f>
        <v>81 (восемьдесят один)</v>
      </c>
      <c r="J82" s="0" t="s">
        <v>725</v>
      </c>
      <c r="K82" s="0" t="s">
        <v>892</v>
      </c>
      <c r="L82" s="0" t="s">
        <v>893</v>
      </c>
      <c r="M82" s="0" t="s">
        <v>651</v>
      </c>
      <c r="N82" s="0" t="n">
        <v>1</v>
      </c>
      <c r="O82" s="0" t="n">
        <v>1</v>
      </c>
    </row>
    <row r="83" customFormat="false" ht="11.25" hidden="false" customHeight="false" outlineLevel="0" collapsed="false">
      <c r="A83" s="38" t="n">
        <v>82</v>
      </c>
      <c r="B83" s="38" t="s">
        <v>894</v>
      </c>
      <c r="C83" s="38" t="str">
        <f aca="false">CONCATENATE(A83," (",B83,")")</f>
        <v>82 (восемьдесят два)</v>
      </c>
      <c r="J83" s="0" t="s">
        <v>725</v>
      </c>
      <c r="K83" s="0" t="s">
        <v>895</v>
      </c>
      <c r="L83" s="0" t="s">
        <v>893</v>
      </c>
      <c r="M83" s="0" t="s">
        <v>651</v>
      </c>
      <c r="N83" s="0" t="n">
        <v>1</v>
      </c>
      <c r="O83" s="0" t="n">
        <v>1</v>
      </c>
    </row>
    <row r="84" customFormat="false" ht="11.25" hidden="false" customHeight="false" outlineLevel="0" collapsed="false">
      <c r="A84" s="38" t="n">
        <v>83</v>
      </c>
      <c r="B84" s="38" t="s">
        <v>896</v>
      </c>
      <c r="C84" s="38" t="str">
        <f aca="false">CONCATENATE(A84," (",B84,")")</f>
        <v>83 (восемьдесят три)</v>
      </c>
      <c r="J84" s="0" t="s">
        <v>725</v>
      </c>
      <c r="K84" s="0" t="s">
        <v>897</v>
      </c>
      <c r="L84" s="0" t="s">
        <v>898</v>
      </c>
      <c r="M84" s="0" t="s">
        <v>652</v>
      </c>
      <c r="N84" s="0" t="n">
        <v>1</v>
      </c>
      <c r="O84" s="0" t="n">
        <v>1</v>
      </c>
    </row>
    <row r="85" customFormat="false" ht="11.25" hidden="false" customHeight="false" outlineLevel="0" collapsed="false">
      <c r="A85" s="38" t="n">
        <v>84</v>
      </c>
      <c r="B85" s="38" t="s">
        <v>899</v>
      </c>
      <c r="C85" s="38" t="str">
        <f aca="false">CONCATENATE(A85," (",B85,")")</f>
        <v>84 (восемьдесят четыре)</v>
      </c>
      <c r="J85" s="0" t="s">
        <v>725</v>
      </c>
      <c r="K85" s="0" t="s">
        <v>900</v>
      </c>
      <c r="L85" s="0" t="s">
        <v>711</v>
      </c>
      <c r="M85" s="0" t="s">
        <v>901</v>
      </c>
      <c r="N85" s="0" t="n">
        <v>1</v>
      </c>
      <c r="O85" s="0" t="n">
        <v>1</v>
      </c>
    </row>
    <row r="86" customFormat="false" ht="11.25" hidden="false" customHeight="false" outlineLevel="0" collapsed="false">
      <c r="A86" s="38" t="n">
        <v>85</v>
      </c>
      <c r="B86" s="38" t="s">
        <v>902</v>
      </c>
      <c r="C86" s="38" t="str">
        <f aca="false">CONCATENATE(A86," (",B86,")")</f>
        <v>85 (восемьдесят пять)</v>
      </c>
      <c r="J86" s="0" t="s">
        <v>725</v>
      </c>
      <c r="K86" s="0" t="s">
        <v>903</v>
      </c>
      <c r="L86" s="0" t="s">
        <v>898</v>
      </c>
      <c r="M86" s="0" t="s">
        <v>645</v>
      </c>
      <c r="N86" s="0" t="n">
        <v>1</v>
      </c>
      <c r="O86" s="0" t="n">
        <v>1</v>
      </c>
    </row>
    <row r="87" customFormat="false" ht="11.25" hidden="false" customHeight="false" outlineLevel="0" collapsed="false">
      <c r="A87" s="38" t="n">
        <v>86</v>
      </c>
      <c r="B87" s="38" t="s">
        <v>904</v>
      </c>
      <c r="C87" s="38" t="str">
        <f aca="false">CONCATENATE(A87," (",B87,")")</f>
        <v>86 (восемьдесят шесть)</v>
      </c>
      <c r="J87" s="0" t="s">
        <v>795</v>
      </c>
      <c r="K87" s="0" t="s">
        <v>905</v>
      </c>
      <c r="L87" s="0" t="s">
        <v>711</v>
      </c>
      <c r="M87" s="0" t="s">
        <v>763</v>
      </c>
      <c r="N87" s="0" t="n">
        <v>1</v>
      </c>
      <c r="O87" s="0" t="n">
        <v>1</v>
      </c>
      <c r="P87" s="0" t="n">
        <v>1</v>
      </c>
    </row>
    <row r="88" customFormat="false" ht="11.25" hidden="false" customHeight="false" outlineLevel="0" collapsed="false">
      <c r="A88" s="38" t="n">
        <v>87</v>
      </c>
      <c r="B88" s="38" t="s">
        <v>906</v>
      </c>
      <c r="C88" s="38" t="str">
        <f aca="false">CONCATENATE(A88," (",B88,")")</f>
        <v>87 (восемьдесят семь)</v>
      </c>
      <c r="J88" s="0" t="s">
        <v>795</v>
      </c>
      <c r="K88" s="0" t="s">
        <v>907</v>
      </c>
      <c r="L88" s="0" t="s">
        <v>711</v>
      </c>
      <c r="M88" s="0" t="s">
        <v>763</v>
      </c>
      <c r="N88" s="0" t="n">
        <v>1</v>
      </c>
      <c r="O88" s="0" t="n">
        <v>1</v>
      </c>
      <c r="P88" s="0" t="n">
        <v>1</v>
      </c>
    </row>
    <row r="89" customFormat="false" ht="11.25" hidden="false" customHeight="false" outlineLevel="0" collapsed="false">
      <c r="A89" s="38" t="n">
        <v>88</v>
      </c>
      <c r="B89" s="38" t="s">
        <v>908</v>
      </c>
      <c r="C89" s="38" t="str">
        <f aca="false">CONCATENATE(A89," (",B89,")")</f>
        <v>88 (восемьдесят восемь)</v>
      </c>
      <c r="J89" s="0" t="s">
        <v>739</v>
      </c>
      <c r="K89" s="0" t="s">
        <v>909</v>
      </c>
      <c r="L89" s="0" t="s">
        <v>706</v>
      </c>
      <c r="M89" s="0" t="s">
        <v>649</v>
      </c>
      <c r="N89" s="0" t="n">
        <v>1</v>
      </c>
      <c r="O89" s="0" t="n">
        <v>1</v>
      </c>
    </row>
    <row r="90" customFormat="false" ht="11.25" hidden="false" customHeight="false" outlineLevel="0" collapsed="false">
      <c r="A90" s="38" t="n">
        <v>89</v>
      </c>
      <c r="B90" s="38" t="s">
        <v>910</v>
      </c>
      <c r="C90" s="38" t="str">
        <f aca="false">CONCATENATE(A90," (",B90,")")</f>
        <v>89 (восемьдесят девять)</v>
      </c>
      <c r="J90" s="0" t="s">
        <v>739</v>
      </c>
      <c r="K90" s="0" t="s">
        <v>911</v>
      </c>
      <c r="L90" s="0" t="s">
        <v>706</v>
      </c>
      <c r="M90" s="0" t="s">
        <v>649</v>
      </c>
      <c r="N90" s="0" t="n">
        <v>1</v>
      </c>
      <c r="O90" s="0" t="n">
        <v>1</v>
      </c>
    </row>
    <row r="91" customFormat="false" ht="11.25" hidden="false" customHeight="false" outlineLevel="0" collapsed="false">
      <c r="A91" s="38" t="n">
        <v>90</v>
      </c>
      <c r="B91" s="38" t="s">
        <v>912</v>
      </c>
      <c r="C91" s="38" t="str">
        <f aca="false">CONCATENATE(A91," (",B91,")")</f>
        <v>90 (девяносто)</v>
      </c>
      <c r="J91" s="0" t="s">
        <v>736</v>
      </c>
      <c r="K91" s="0" t="s">
        <v>913</v>
      </c>
      <c r="L91" s="0" t="s">
        <v>706</v>
      </c>
      <c r="M91" s="0" t="s">
        <v>649</v>
      </c>
      <c r="N91" s="0" t="n">
        <v>1</v>
      </c>
      <c r="O91" s="0" t="n">
        <v>1</v>
      </c>
    </row>
    <row r="92" customFormat="false" ht="11.25" hidden="false" customHeight="false" outlineLevel="0" collapsed="false">
      <c r="A92" s="38" t="n">
        <v>91</v>
      </c>
      <c r="B92" s="38" t="s">
        <v>914</v>
      </c>
      <c r="C92" s="38" t="str">
        <f aca="false">CONCATENATE(A92," (",B92,")")</f>
        <v>91 (девяносто один)</v>
      </c>
      <c r="J92" s="0" t="s">
        <v>915</v>
      </c>
      <c r="K92" s="0" t="s">
        <v>637</v>
      </c>
      <c r="L92" s="0" t="s">
        <v>706</v>
      </c>
      <c r="M92" s="0" t="s">
        <v>649</v>
      </c>
      <c r="N92" s="0" t="n">
        <v>1</v>
      </c>
    </row>
    <row r="93" customFormat="false" ht="11.25" hidden="false" customHeight="false" outlineLevel="0" collapsed="false">
      <c r="A93" s="38" t="n">
        <v>92</v>
      </c>
      <c r="B93" s="38" t="s">
        <v>916</v>
      </c>
      <c r="C93" s="38" t="str">
        <f aca="false">CONCATENATE(A93," (",B93,")")</f>
        <v>92 (девяносто два)</v>
      </c>
      <c r="J93" s="0" t="s">
        <v>704</v>
      </c>
      <c r="K93" s="0" t="s">
        <v>917</v>
      </c>
      <c r="L93" s="0" t="s">
        <v>706</v>
      </c>
      <c r="M93" s="0" t="s">
        <v>656</v>
      </c>
      <c r="N93" s="0" t="n">
        <v>1</v>
      </c>
    </row>
    <row r="94" customFormat="false" ht="11.25" hidden="false" customHeight="false" outlineLevel="0" collapsed="false">
      <c r="A94" s="38" t="n">
        <v>93</v>
      </c>
      <c r="B94" s="38" t="s">
        <v>918</v>
      </c>
      <c r="C94" s="38" t="str">
        <f aca="false">CONCATENATE(A94," (",B94,")")</f>
        <v>93 (девяносто три)</v>
      </c>
      <c r="J94" s="0" t="s">
        <v>725</v>
      </c>
      <c r="K94" s="0" t="s">
        <v>919</v>
      </c>
      <c r="L94" s="0" t="s">
        <v>706</v>
      </c>
      <c r="M94" s="0" t="s">
        <v>645</v>
      </c>
      <c r="N94" s="0" t="n">
        <v>1</v>
      </c>
      <c r="O94" s="0" t="n">
        <v>1</v>
      </c>
    </row>
    <row r="95" customFormat="false" ht="11.25" hidden="false" customHeight="false" outlineLevel="0" collapsed="false">
      <c r="A95" s="38" t="n">
        <v>94</v>
      </c>
      <c r="B95" s="38" t="s">
        <v>920</v>
      </c>
      <c r="C95" s="38" t="str">
        <f aca="false">CONCATENATE(A95," (",B95,")")</f>
        <v>94 (девяносто четыре)</v>
      </c>
      <c r="J95" s="0" t="s">
        <v>732</v>
      </c>
      <c r="K95" s="0" t="s">
        <v>921</v>
      </c>
      <c r="L95" s="0" t="s">
        <v>734</v>
      </c>
      <c r="M95" s="0" t="s">
        <v>715</v>
      </c>
      <c r="N95" s="0" t="n">
        <v>1</v>
      </c>
    </row>
    <row r="96" customFormat="false" ht="11.25" hidden="false" customHeight="false" outlineLevel="0" collapsed="false">
      <c r="A96" s="38" t="n">
        <v>95</v>
      </c>
      <c r="B96" s="38" t="s">
        <v>922</v>
      </c>
      <c r="C96" s="38" t="str">
        <f aca="false">CONCATENATE(A96," (",B96,")")</f>
        <v>95 (девяносто пять)</v>
      </c>
      <c r="J96" s="0" t="s">
        <v>704</v>
      </c>
      <c r="K96" s="0" t="s">
        <v>923</v>
      </c>
      <c r="L96" s="0" t="s">
        <v>706</v>
      </c>
      <c r="M96" s="0" t="s">
        <v>656</v>
      </c>
      <c r="N96" s="0" t="n">
        <v>1</v>
      </c>
    </row>
    <row r="97" customFormat="false" ht="11.25" hidden="false" customHeight="false" outlineLevel="0" collapsed="false">
      <c r="A97" s="38" t="n">
        <v>96</v>
      </c>
      <c r="B97" s="38" t="s">
        <v>924</v>
      </c>
      <c r="C97" s="38" t="str">
        <f aca="false">CONCATENATE(A97," (",B97,")")</f>
        <v>96 (девяносто шесть)</v>
      </c>
      <c r="J97" s="0" t="s">
        <v>915</v>
      </c>
      <c r="K97" s="0" t="s">
        <v>925</v>
      </c>
      <c r="L97" s="0" t="s">
        <v>706</v>
      </c>
      <c r="M97" s="0" t="s">
        <v>651</v>
      </c>
      <c r="N97" s="0" t="n">
        <v>1</v>
      </c>
    </row>
    <row r="98" customFormat="false" ht="11.25" hidden="false" customHeight="false" outlineLevel="0" collapsed="false">
      <c r="A98" s="38" t="n">
        <v>97</v>
      </c>
      <c r="B98" s="38" t="s">
        <v>926</v>
      </c>
      <c r="C98" s="38" t="str">
        <f aca="false">CONCATENATE(A98," (",B98,")")</f>
        <v>97 (девяносто семь)</v>
      </c>
      <c r="J98" s="0" t="s">
        <v>927</v>
      </c>
      <c r="K98" s="0" t="s">
        <v>928</v>
      </c>
      <c r="L98" s="0" t="s">
        <v>929</v>
      </c>
      <c r="M98" s="0" t="s">
        <v>786</v>
      </c>
      <c r="N98" s="0" t="n">
        <v>1</v>
      </c>
      <c r="O98" s="0" t="n">
        <v>1</v>
      </c>
    </row>
    <row r="99" customFormat="false" ht="11.25" hidden="false" customHeight="false" outlineLevel="0" collapsed="false">
      <c r="A99" s="38" t="n">
        <v>98</v>
      </c>
      <c r="B99" s="38" t="s">
        <v>930</v>
      </c>
      <c r="C99" s="38" t="str">
        <f aca="false">CONCATENATE(A99," (",B99,")")</f>
        <v>98 (девяносто восемь)</v>
      </c>
      <c r="J99" s="0" t="s">
        <v>915</v>
      </c>
      <c r="K99" s="0" t="s">
        <v>633</v>
      </c>
      <c r="L99" s="0" t="s">
        <v>706</v>
      </c>
      <c r="M99" s="0" t="s">
        <v>649</v>
      </c>
      <c r="N99" s="0" t="n">
        <v>1</v>
      </c>
    </row>
    <row r="100" customFormat="false" ht="11.25" hidden="false" customHeight="false" outlineLevel="0" collapsed="false">
      <c r="A100" s="38" t="n">
        <v>99</v>
      </c>
      <c r="B100" s="38" t="s">
        <v>931</v>
      </c>
      <c r="C100" s="38" t="str">
        <f aca="false">CONCATENATE(A100," (",B100,")")</f>
        <v>99 (девяносто девять)</v>
      </c>
      <c r="J100" s="0" t="s">
        <v>752</v>
      </c>
      <c r="K100" s="0" t="s">
        <v>932</v>
      </c>
      <c r="L100" s="0" t="s">
        <v>720</v>
      </c>
      <c r="M100" s="0" t="s">
        <v>651</v>
      </c>
      <c r="N100" s="0" t="n">
        <v>1</v>
      </c>
    </row>
    <row r="101" customFormat="false" ht="11.25" hidden="false" customHeight="false" outlineLevel="0" collapsed="false">
      <c r="A101" s="38" t="n">
        <v>100</v>
      </c>
      <c r="B101" s="38" t="s">
        <v>933</v>
      </c>
      <c r="C101" s="38" t="str">
        <f aca="false">CONCATENATE(A101," (",B101,")")</f>
        <v>100 (сто)</v>
      </c>
      <c r="J101" s="0" t="s">
        <v>765</v>
      </c>
      <c r="K101" s="0" t="s">
        <v>934</v>
      </c>
      <c r="L101" s="0" t="s">
        <v>706</v>
      </c>
      <c r="M101" s="0" t="s">
        <v>649</v>
      </c>
      <c r="N101" s="0" t="n">
        <v>1</v>
      </c>
      <c r="O101" s="0" t="n">
        <v>1</v>
      </c>
    </row>
    <row r="102" customFormat="false" ht="11.25" hidden="false" customHeight="false" outlineLevel="0" collapsed="false">
      <c r="A102" s="38" t="n">
        <v>101</v>
      </c>
      <c r="B102" s="38" t="s">
        <v>935</v>
      </c>
      <c r="C102" s="38" t="str">
        <f aca="false">CONCATENATE(A102," (",B102,")")</f>
        <v>101 (сто один)</v>
      </c>
      <c r="J102" s="0" t="s">
        <v>765</v>
      </c>
      <c r="K102" s="0" t="s">
        <v>936</v>
      </c>
      <c r="L102" s="0" t="s">
        <v>706</v>
      </c>
      <c r="M102" s="0" t="s">
        <v>649</v>
      </c>
      <c r="N102" s="0" t="n">
        <v>1</v>
      </c>
      <c r="O102" s="0" t="n">
        <v>1</v>
      </c>
    </row>
    <row r="103" customFormat="false" ht="11.25" hidden="false" customHeight="false" outlineLevel="0" collapsed="false">
      <c r="A103" s="38" t="n">
        <v>102</v>
      </c>
      <c r="B103" s="38" t="s">
        <v>937</v>
      </c>
      <c r="C103" s="38" t="str">
        <f aca="false">CONCATENATE(A103," (",B103,")")</f>
        <v>102 (сто два)</v>
      </c>
      <c r="J103" s="0" t="s">
        <v>752</v>
      </c>
      <c r="K103" s="0" t="s">
        <v>938</v>
      </c>
      <c r="L103" s="0" t="s">
        <v>898</v>
      </c>
      <c r="M103" s="0" t="s">
        <v>651</v>
      </c>
      <c r="N103" s="0" t="n">
        <v>1</v>
      </c>
      <c r="P103" s="0" t="n">
        <v>1</v>
      </c>
    </row>
    <row r="104" customFormat="false" ht="11.25" hidden="false" customHeight="false" outlineLevel="0" collapsed="false">
      <c r="A104" s="38" t="n">
        <v>103</v>
      </c>
      <c r="B104" s="38" t="s">
        <v>939</v>
      </c>
      <c r="C104" s="38" t="str">
        <f aca="false">CONCATENATE(A104," (",B104,")")</f>
        <v>103 (сто три)</v>
      </c>
      <c r="J104" s="0" t="s">
        <v>704</v>
      </c>
      <c r="K104" s="0" t="s">
        <v>640</v>
      </c>
      <c r="L104" s="0" t="s">
        <v>706</v>
      </c>
      <c r="M104" s="0" t="s">
        <v>656</v>
      </c>
      <c r="N104" s="0" t="n">
        <v>1</v>
      </c>
    </row>
    <row r="105" customFormat="false" ht="11.25" hidden="false" customHeight="false" outlineLevel="0" collapsed="false">
      <c r="A105" s="38" t="n">
        <v>104</v>
      </c>
      <c r="B105" s="38" t="s">
        <v>940</v>
      </c>
      <c r="C105" s="38" t="str">
        <f aca="false">CONCATENATE(A105," (",B105,")")</f>
        <v>104 (сто четыре)</v>
      </c>
      <c r="J105" s="0" t="s">
        <v>744</v>
      </c>
      <c r="K105" s="0" t="s">
        <v>941</v>
      </c>
      <c r="L105" s="0" t="s">
        <v>706</v>
      </c>
      <c r="M105" s="0" t="s">
        <v>649</v>
      </c>
      <c r="N105" s="0" t="n">
        <v>1</v>
      </c>
      <c r="O105" s="0" t="n">
        <v>1</v>
      </c>
    </row>
    <row r="106" customFormat="false" ht="11.25" hidden="false" customHeight="false" outlineLevel="0" collapsed="false">
      <c r="A106" s="38" t="n">
        <v>105</v>
      </c>
      <c r="B106" s="38" t="s">
        <v>942</v>
      </c>
      <c r="C106" s="38" t="str">
        <f aca="false">CONCATENATE(A106," (",B106,")")</f>
        <v>105 (сто пять)</v>
      </c>
      <c r="J106" s="0" t="s">
        <v>709</v>
      </c>
      <c r="K106" s="0" t="s">
        <v>943</v>
      </c>
      <c r="L106" s="0" t="s">
        <v>711</v>
      </c>
      <c r="M106" s="0" t="s">
        <v>651</v>
      </c>
      <c r="N106" s="0" t="n">
        <v>1</v>
      </c>
      <c r="P106" s="0" t="n">
        <v>1</v>
      </c>
    </row>
    <row r="107" customFormat="false" ht="11.25" hidden="false" customHeight="false" outlineLevel="0" collapsed="false">
      <c r="A107" s="38" t="n">
        <v>106</v>
      </c>
      <c r="B107" s="38" t="s">
        <v>944</v>
      </c>
      <c r="C107" s="38" t="str">
        <f aca="false">CONCATENATE(A107," (",B107,")")</f>
        <v>106 (сто шесть)</v>
      </c>
      <c r="J107" s="0" t="s">
        <v>704</v>
      </c>
      <c r="K107" s="0" t="s">
        <v>945</v>
      </c>
      <c r="L107" s="0" t="s">
        <v>706</v>
      </c>
      <c r="M107" s="0" t="n">
        <v>15</v>
      </c>
      <c r="N107" s="0" t="n">
        <v>1</v>
      </c>
    </row>
    <row r="108" customFormat="false" ht="11.25" hidden="false" customHeight="false" outlineLevel="0" collapsed="false">
      <c r="A108" s="38" t="n">
        <v>107</v>
      </c>
      <c r="B108" s="38" t="s">
        <v>946</v>
      </c>
      <c r="C108" s="38" t="str">
        <f aca="false">CONCATENATE(A108," (",B108,")")</f>
        <v>107 (сто семь)</v>
      </c>
    </row>
    <row r="109" customFormat="false" ht="11.25" hidden="false" customHeight="false" outlineLevel="0" collapsed="false">
      <c r="A109" s="38" t="n">
        <v>108</v>
      </c>
      <c r="B109" s="38" t="s">
        <v>947</v>
      </c>
      <c r="C109" s="38" t="str">
        <f aca="false">CONCATENATE(A109," (",B109,")")</f>
        <v>108 (сто восемь)</v>
      </c>
    </row>
    <row r="110" customFormat="false" ht="11.25" hidden="false" customHeight="false" outlineLevel="0" collapsed="false">
      <c r="A110" s="38" t="n">
        <v>109</v>
      </c>
      <c r="B110" s="38" t="s">
        <v>948</v>
      </c>
      <c r="C110" s="38" t="str">
        <f aca="false">CONCATENATE(A110," (",B110,")")</f>
        <v>109 (сто девять)</v>
      </c>
    </row>
    <row r="111" customFormat="false" ht="11.25" hidden="false" customHeight="false" outlineLevel="0" collapsed="false">
      <c r="A111" s="38" t="n">
        <v>110</v>
      </c>
      <c r="B111" s="38" t="s">
        <v>949</v>
      </c>
      <c r="C111" s="38" t="str">
        <f aca="false">CONCATENATE(A111," (",B111,")")</f>
        <v>110 (сто десять)</v>
      </c>
    </row>
  </sheetData>
  <printOptions headings="false" gridLines="true" gridLinesSet="true" horizontalCentered="false" verticalCentered="false"/>
  <pageMargins left="0.7875" right="0.7875" top="0.48125" bottom="0.366666666666667" header="0.511811023622047" footer="0.511811023622047"/>
  <pageSetup paperSize="9" scale="100" fitToWidth="1" fitToHeight="0" pageOrder="downThenOver" orientation="landscape" blackAndWhite="false" draft="false" cellComments="none" firstPageNumber="1" useFirstPageNumber="true" horizontalDpi="300" verticalDpi="300" copies="1"/>
  <headerFooter differentFirst="false" differentOddEven="false">
    <oddHeader/>
    <oddFooter/>
  </headerFooter>
  <tableParts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25</TotalTime>
  <Application>LibreOffice/7.3.0.3$Windows_X86_64 LibreOffice_project/0f246aa12d0eee4a0f7adcefbf7c878fc2238db3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2016-06-03T01:11:21Z</dcterms:created>
  <dc:creator>Константин  Китаев</dc:creator>
  <dc:description/>
  <dc:language>ru-RU</dc:language>
  <cp:lastModifiedBy>Константин Альбертович Китаев</cp:lastModifiedBy>
  <dcterms:modified xsi:type="dcterms:W3CDTF">2023-02-22T17:50:48Z</dcterms:modified>
  <cp:revision>1621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